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Users\Voedselbank\Documents\Klantendossiers\Actief\Klant 5\"/>
    </mc:Choice>
  </mc:AlternateContent>
  <xr:revisionPtr revIDLastSave="0" documentId="13_ncr:1_{743492B6-43AD-4A77-A00F-A90E8727A6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Blad1!$A$14:$D$22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1" l="1"/>
  <c r="D35" i="1"/>
  <c r="D36" i="1"/>
  <c r="D7" i="1"/>
  <c r="D6" i="1" l="1"/>
  <c r="D10" i="1"/>
  <c r="D9" i="1"/>
  <c r="D8" i="1"/>
  <c r="D12" i="1" l="1"/>
  <c r="D49" i="1" s="1"/>
  <c r="D17" i="1"/>
  <c r="D37" i="1"/>
  <c r="D31" i="1"/>
  <c r="D32" i="1"/>
  <c r="D33" i="1"/>
  <c r="D38" i="1"/>
  <c r="D39" i="1"/>
  <c r="D40" i="1"/>
  <c r="D30" i="1"/>
  <c r="D18" i="1"/>
  <c r="D19" i="1"/>
  <c r="D20" i="1"/>
  <c r="D21" i="1"/>
  <c r="D22" i="1"/>
  <c r="D15" i="1"/>
  <c r="D16" i="1"/>
  <c r="D26" i="1" l="1"/>
  <c r="D43" i="1"/>
  <c r="D51" i="1" s="1"/>
  <c r="D47" i="1" l="1"/>
  <c r="D50" i="1"/>
  <c r="D52" i="1" s="1"/>
  <c r="D53" i="1" s="1"/>
  <c r="D54" i="1" s="1"/>
  <c r="D45" i="1"/>
</calcChain>
</file>

<file path=xl/sharedStrings.xml><?xml version="1.0" encoding="utf-8"?>
<sst xmlns="http://schemas.openxmlformats.org/spreadsheetml/2006/main" count="82" uniqueCount="61">
  <si>
    <t>aantal</t>
  </si>
  <si>
    <t>Gezinssamenstelling</t>
  </si>
  <si>
    <t>Berekening critera per maand</t>
  </si>
  <si>
    <t>Netto loon of uitkering (salaris, AOW, WAO,WW, etc)</t>
  </si>
  <si>
    <t>maand</t>
  </si>
  <si>
    <t>Netto loon of uitkering van partner</t>
  </si>
  <si>
    <t xml:space="preserve">Zorgtoeslag, </t>
  </si>
  <si>
    <t xml:space="preserve">Huurtoeslag, </t>
  </si>
  <si>
    <t>Reserveringen bij bewindvoerder(s)</t>
  </si>
  <si>
    <r>
      <t xml:space="preserve">Bijzondere bijstand, langdurigheidstoeslag, kleine inkomsten uit hobby, vakantietoeslag, kinderbijslag, studiefinanciering, PGB, krantenwijk of bijbaantje van kinderen tellen </t>
    </r>
    <r>
      <rPr>
        <b/>
        <sz val="11"/>
        <rFont val="Arial"/>
        <family val="2"/>
      </rPr>
      <t>NIET</t>
    </r>
    <r>
      <rPr>
        <sz val="11"/>
        <rFont val="Arial"/>
        <family val="2"/>
      </rPr>
      <t xml:space="preserve"> mee.</t>
    </r>
  </si>
  <si>
    <t>Totaal inkomen per maand</t>
  </si>
  <si>
    <t xml:space="preserve">Water </t>
  </si>
  <si>
    <t xml:space="preserve">Gemeentebelastingen (voor zover die daadwerkelijk worden betaald) </t>
  </si>
  <si>
    <t xml:space="preserve">Waterschapslasten (voor zover die daadwerkelijk worden betaald) </t>
  </si>
  <si>
    <t>Aantoonbare aflossing van schulden, wanneer deze schuld schriftelijk is vastgelegd en aflossingen via bankafschriften zijn te controleren</t>
  </si>
  <si>
    <t>Totaal uitgaven</t>
  </si>
  <si>
    <t>Klant komt wel/niet in aanmerking voor voedselpakket</t>
  </si>
  <si>
    <t>week</t>
  </si>
  <si>
    <t>4 weken</t>
  </si>
  <si>
    <t>kwartaal</t>
  </si>
  <si>
    <t>jaar</t>
  </si>
  <si>
    <t>Opgegeven bedrag slaat op periode (week, 4 weken, maand, kwartaal, jaar)</t>
  </si>
  <si>
    <t>Kosten van kinderopvang, mits noodzakelijk en na aftrek toeslagen</t>
  </si>
  <si>
    <t>Inkomen (€)</t>
  </si>
  <si>
    <t>Specificatie inkomen</t>
  </si>
  <si>
    <t>Specificatie uitgaven</t>
  </si>
  <si>
    <t>alleen de grijze vakken invullen (aantallen en €-bedragen+betaalperiode)</t>
  </si>
  <si>
    <t xml:space="preserve">nummer </t>
  </si>
  <si>
    <t>Netto loon of uitkering inwonende volwassen kinderen of andere personen, minimaal €300,-- ("kostgeld") per persoon per maand</t>
  </si>
  <si>
    <t>Vervoer (€15,-- 1ste persoon, €15,-- 2de persoon, €18,-- iedere volgende persoon)</t>
  </si>
  <si>
    <t>Opgegeven bedrag slaat op periode (maand)</t>
  </si>
  <si>
    <t>wekelijks bedrag x 4,3333</t>
  </si>
  <si>
    <t>4-wekelijks bedrag x 1,08333</t>
  </si>
  <si>
    <t>kwartaalbedrag / 3</t>
  </si>
  <si>
    <t>jaarbedrag / 12</t>
  </si>
  <si>
    <t>Omrekenfaktor naar maandbedrag:</t>
  </si>
  <si>
    <t>Uitgaven (€) / aantal</t>
  </si>
  <si>
    <t>Huur of rente en aflossing hypotheek (max € 752,33 en tot 23 jaar max € 442,46)</t>
  </si>
  <si>
    <t>GELE CELLEN ZIJN BEREKENINGEN - NIET INVULLEN!!</t>
  </si>
  <si>
    <t>Alimentatie</t>
  </si>
  <si>
    <t>(voorlopige) belastingteruggave van aanvrager en kindgebonden budget</t>
  </si>
  <si>
    <t>Energie (gas en elektriciteit) + jaarafrekening</t>
  </si>
  <si>
    <t>Plus aantal kinderen t/m 11 jaar € 110,- per maand</t>
  </si>
  <si>
    <t xml:space="preserve">Plus aantal kinden 12 t/m 17 jaar € 110,- per maand </t>
  </si>
  <si>
    <t>Voor een huishouden (minimaal 2 volwassenen) minder dan 15% hoger,</t>
  </si>
  <si>
    <t>Voor alleenstaanden (maximaal 1 volwassene) minder dan 10% hoger,</t>
  </si>
  <si>
    <t>Voor alleenstaanden met kinderen minder dan 20% hoger,</t>
  </si>
  <si>
    <t>Als een van bovenstaande 3 situaties van toepassing is, dan start een traject waarin we 6 maanden lang een pakket verstrekken</t>
  </si>
  <si>
    <t>Indien u niet in aanmerking komt en % is minder dan 20,  neem dan contact met ons op</t>
  </si>
  <si>
    <t>normbedrag</t>
  </si>
  <si>
    <t>inkomen</t>
  </si>
  <si>
    <t>uitgaven</t>
  </si>
  <si>
    <t>in-uit</t>
  </si>
  <si>
    <t>verschil met norm</t>
  </si>
  <si>
    <t>verschil met norm, als % van norn</t>
  </si>
  <si>
    <t>Hoofdaanvrager (€ 300,-)</t>
  </si>
  <si>
    <t>Partner (€ 260,-)</t>
  </si>
  <si>
    <t>Overige bewoners (€ 60,- pp)</t>
  </si>
  <si>
    <t>Basis (1 persoon; de hoofd-aanvrager) € 300,- per maand</t>
  </si>
  <si>
    <t>Plus partner  €110,- per maand</t>
  </si>
  <si>
    <t>Plus aantal volwassenen (18+) € 110,- per maand per persoon.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</si>
</sst>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 &quot;#,##0.00_-"/>
    <numFmt numFmtId="165" formatCode="[$€-413]\ #,##0.00;[Red][$€-413]\ #,##0.00\-"/>
  </numFmts>
  <fonts count="8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63"/>
      <name val="Arial"/>
      <family val="2"/>
    </font>
    <font>
      <sz val="11"/>
      <name val="Verdana"/>
      <family val="2"/>
    </font>
    <font>
      <b/>
      <u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theme="0"/>
        <bgColor indexed="31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/>
    <xf numFmtId="164" fontId="2" fillId="4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4" fontId="2" fillId="3" borderId="1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6" fillId="0" borderId="0" xfId="0" applyFont="1"/>
    <xf numFmtId="0" fontId="1" fillId="5" borderId="0" xfId="0" applyFont="1" applyFill="1" applyAlignment="1">
      <alignment horizontal="center" vertical="center"/>
    </xf>
    <xf numFmtId="164" fontId="1" fillId="3" borderId="0" xfId="0" applyNumberFormat="1" applyFont="1" applyFill="1" applyProtection="1"/>
    <xf numFmtId="164" fontId="1" fillId="0" borderId="0" xfId="0" applyNumberFormat="1" applyFont="1" applyProtection="1"/>
    <xf numFmtId="164" fontId="2" fillId="3" borderId="1" xfId="0" applyNumberFormat="1" applyFont="1" applyFill="1" applyBorder="1" applyProtection="1"/>
    <xf numFmtId="0" fontId="2" fillId="7" borderId="0" xfId="0" applyFont="1" applyFill="1"/>
    <xf numFmtId="0" fontId="2" fillId="8" borderId="0" xfId="0" applyFont="1" applyFill="1"/>
    <xf numFmtId="0" fontId="2" fillId="6" borderId="0" xfId="0" applyFont="1" applyFill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center" vertical="center"/>
    </xf>
    <xf numFmtId="9" fontId="2" fillId="0" borderId="0" xfId="1" applyFont="1" applyAlignment="1">
      <alignment horizontal="right"/>
    </xf>
    <xf numFmtId="9" fontId="0" fillId="0" borderId="0" xfId="1" applyFont="1"/>
    <xf numFmtId="0" fontId="0" fillId="0" borderId="0" xfId="0" applyAlignment="1">
      <alignment horizontal="right"/>
    </xf>
    <xf numFmtId="164" fontId="0" fillId="0" borderId="0" xfId="0" applyNumberFormat="1"/>
    <xf numFmtId="0" fontId="2" fillId="6" borderId="0" xfId="0" applyFont="1" applyFill="1" applyAlignment="1">
      <alignment wrapText="1"/>
    </xf>
    <xf numFmtId="0" fontId="0" fillId="6" borderId="0" xfId="0" applyFill="1" applyAlignment="1">
      <alignment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5"/>
  <sheetViews>
    <sheetView tabSelected="1" zoomScale="90" zoomScaleNormal="90" workbookViewId="0">
      <selection activeCell="A38" sqref="A38"/>
    </sheetView>
  </sheetViews>
  <sheetFormatPr defaultColWidth="8.81640625" defaultRowHeight="12.5" outlineLevelRow="1" x14ac:dyDescent="0.25"/>
  <cols>
    <col min="1" max="1" width="12.81640625" customWidth="1"/>
    <col min="2" max="2" width="82.54296875" bestFit="1" customWidth="1"/>
    <col min="3" max="3" width="14.1796875" customWidth="1"/>
    <col min="4" max="4" width="13.453125" customWidth="1"/>
    <col min="6" max="6" width="31.453125" bestFit="1" customWidth="1"/>
  </cols>
  <sheetData>
    <row r="2" spans="1:6" ht="14" x14ac:dyDescent="0.3">
      <c r="A2" s="1" t="s">
        <v>27</v>
      </c>
      <c r="B2" s="22" t="s">
        <v>26</v>
      </c>
      <c r="C2" s="2"/>
      <c r="D2" s="2"/>
    </row>
    <row r="3" spans="1:6" ht="14" x14ac:dyDescent="0.3">
      <c r="A3" s="2"/>
      <c r="B3" s="23" t="s">
        <v>38</v>
      </c>
      <c r="C3" s="2"/>
      <c r="D3" s="2"/>
    </row>
    <row r="4" spans="1:6" ht="14" x14ac:dyDescent="0.3">
      <c r="A4" s="3"/>
      <c r="B4" s="2"/>
      <c r="C4" s="2"/>
      <c r="D4" s="4"/>
    </row>
    <row r="5" spans="1:6" ht="14" x14ac:dyDescent="0.3">
      <c r="A5" s="14" t="s">
        <v>0</v>
      </c>
      <c r="B5" s="5" t="s">
        <v>1</v>
      </c>
      <c r="C5" s="5"/>
      <c r="D5" s="4"/>
    </row>
    <row r="6" spans="1:6" ht="14" x14ac:dyDescent="0.3">
      <c r="A6" s="25">
        <v>1</v>
      </c>
      <c r="B6" s="26" t="s">
        <v>58</v>
      </c>
      <c r="C6" s="2"/>
      <c r="D6" s="19">
        <f>300</f>
        <v>300</v>
      </c>
    </row>
    <row r="7" spans="1:6" ht="14" x14ac:dyDescent="0.3">
      <c r="A7" s="27">
        <v>0</v>
      </c>
      <c r="B7" s="26" t="s">
        <v>59</v>
      </c>
      <c r="C7" s="2"/>
      <c r="D7" s="19" t="str">
        <f>IF(A7&gt;0,(1*110),"")</f>
        <v/>
      </c>
    </row>
    <row r="8" spans="1:6" ht="14" x14ac:dyDescent="0.3">
      <c r="A8" s="27">
        <v>0</v>
      </c>
      <c r="B8" s="26" t="s">
        <v>60</v>
      </c>
      <c r="C8" s="2"/>
      <c r="D8" s="19" t="str">
        <f>IF(A8&gt;0,(A8*110),"")</f>
        <v/>
      </c>
    </row>
    <row r="9" spans="1:6" ht="14" x14ac:dyDescent="0.3">
      <c r="A9" s="27">
        <v>0</v>
      </c>
      <c r="B9" s="26" t="s">
        <v>42</v>
      </c>
      <c r="C9" s="2"/>
      <c r="D9" s="19" t="str">
        <f>IF(A9&gt;0,(A9*110),"")</f>
        <v/>
      </c>
    </row>
    <row r="10" spans="1:6" ht="14" x14ac:dyDescent="0.3">
      <c r="A10" s="27">
        <v>0</v>
      </c>
      <c r="B10" s="26" t="s">
        <v>43</v>
      </c>
      <c r="C10" s="2"/>
      <c r="D10" s="19" t="str">
        <f>IF(A10&gt;0,(A10*110),"")</f>
        <v/>
      </c>
    </row>
    <row r="11" spans="1:6" ht="14.5" thickBot="1" x14ac:dyDescent="0.35">
      <c r="A11" s="6"/>
      <c r="B11" s="7"/>
      <c r="C11" s="7"/>
      <c r="D11" s="20"/>
    </row>
    <row r="12" spans="1:6" ht="14.5" thickBot="1" x14ac:dyDescent="0.35">
      <c r="A12" s="6"/>
      <c r="B12" s="8" t="s">
        <v>2</v>
      </c>
      <c r="C12" s="8"/>
      <c r="D12" s="21">
        <f>SUM(D6:D10)</f>
        <v>300</v>
      </c>
    </row>
    <row r="13" spans="1:6" ht="14" x14ac:dyDescent="0.3">
      <c r="A13" s="6"/>
      <c r="B13" s="2"/>
      <c r="C13" s="2"/>
      <c r="D13" s="4"/>
    </row>
    <row r="14" spans="1:6" ht="39" customHeight="1" x14ac:dyDescent="0.3">
      <c r="A14" s="14" t="s">
        <v>23</v>
      </c>
      <c r="B14" s="5" t="s">
        <v>24</v>
      </c>
      <c r="C14" s="38" t="s">
        <v>21</v>
      </c>
      <c r="D14" s="39"/>
      <c r="F14" s="17" t="s">
        <v>35</v>
      </c>
    </row>
    <row r="15" spans="1:6" ht="14" x14ac:dyDescent="0.3">
      <c r="A15" s="28">
        <v>0</v>
      </c>
      <c r="B15" s="26" t="s">
        <v>3</v>
      </c>
      <c r="C15" s="9" t="s">
        <v>4</v>
      </c>
      <c r="D15" s="10">
        <f>IF(A15="","",IF(C15="week",A15*4.3333,IF(C15="4 weken",A15*1.0833,IF(C15="maand",A15*1,IF(C15="kwartaal",A15/3,IF(C15="jaar",A15/12,""))))))</f>
        <v>0</v>
      </c>
      <c r="F15" t="s">
        <v>31</v>
      </c>
    </row>
    <row r="16" spans="1:6" ht="14" x14ac:dyDescent="0.3">
      <c r="A16" s="28">
        <v>0</v>
      </c>
      <c r="B16" s="26" t="s">
        <v>5</v>
      </c>
      <c r="C16" s="9" t="s">
        <v>4</v>
      </c>
      <c r="D16" s="10">
        <f>IF(A16="","",IF(C16="week",A16*4.3333,IF(C16="4 weken",A16*1.0833,IF(C16="maand",A16*1,IF(C16="kwartaal",A16/3,IF(C16="jaar",A16/12,""))))))</f>
        <v>0</v>
      </c>
      <c r="F16" t="s">
        <v>32</v>
      </c>
    </row>
    <row r="17" spans="1:6" ht="28" x14ac:dyDescent="0.25">
      <c r="A17" s="28">
        <v>0</v>
      </c>
      <c r="B17" s="29" t="s">
        <v>28</v>
      </c>
      <c r="C17" s="9" t="s">
        <v>4</v>
      </c>
      <c r="D17" s="10">
        <f t="shared" ref="D17:D22" si="0">IF(A17="","",IF(C17="week",A17*4.3333,IF(C17="4 weken",A17*1.0833,IF(C17="maand",A17*1,IF(C17="kwartaal",A17/3,IF(C17="jaar",A17/12,""))))))</f>
        <v>0</v>
      </c>
      <c r="F17" t="s">
        <v>33</v>
      </c>
    </row>
    <row r="18" spans="1:6" ht="14" x14ac:dyDescent="0.3">
      <c r="A18" s="28">
        <v>0</v>
      </c>
      <c r="B18" s="26" t="s">
        <v>6</v>
      </c>
      <c r="C18" s="9" t="s">
        <v>4</v>
      </c>
      <c r="D18" s="10">
        <f t="shared" si="0"/>
        <v>0</v>
      </c>
      <c r="F18" t="s">
        <v>34</v>
      </c>
    </row>
    <row r="19" spans="1:6" ht="14" x14ac:dyDescent="0.3">
      <c r="A19" s="28">
        <v>0</v>
      </c>
      <c r="B19" s="26" t="s">
        <v>7</v>
      </c>
      <c r="C19" s="9" t="s">
        <v>4</v>
      </c>
      <c r="D19" s="10">
        <f t="shared" si="0"/>
        <v>0</v>
      </c>
    </row>
    <row r="20" spans="1:6" ht="14" x14ac:dyDescent="0.3">
      <c r="A20" s="28">
        <v>0</v>
      </c>
      <c r="B20" s="30" t="s">
        <v>39</v>
      </c>
      <c r="C20" s="9" t="s">
        <v>4</v>
      </c>
      <c r="D20" s="10">
        <f t="shared" si="0"/>
        <v>0</v>
      </c>
    </row>
    <row r="21" spans="1:6" ht="14" x14ac:dyDescent="0.3">
      <c r="A21" s="28">
        <v>0</v>
      </c>
      <c r="B21" s="26" t="s">
        <v>40</v>
      </c>
      <c r="C21" s="9" t="s">
        <v>4</v>
      </c>
      <c r="D21" s="10">
        <f t="shared" si="0"/>
        <v>0</v>
      </c>
    </row>
    <row r="22" spans="1:6" ht="14" x14ac:dyDescent="0.3">
      <c r="A22" s="28">
        <v>0</v>
      </c>
      <c r="B22" s="26" t="s">
        <v>8</v>
      </c>
      <c r="C22" s="9" t="s">
        <v>4</v>
      </c>
      <c r="D22" s="10">
        <f t="shared" si="0"/>
        <v>0</v>
      </c>
    </row>
    <row r="23" spans="1:6" ht="14" x14ac:dyDescent="0.3">
      <c r="A23" s="6"/>
      <c r="B23" s="2"/>
      <c r="C23" s="2"/>
      <c r="D23" s="4"/>
    </row>
    <row r="24" spans="1:6" ht="56.75" customHeight="1" x14ac:dyDescent="0.3">
      <c r="A24" s="6"/>
      <c r="B24" s="11" t="s">
        <v>9</v>
      </c>
      <c r="C24" s="11"/>
      <c r="D24" s="4"/>
    </row>
    <row r="25" spans="1:6" ht="14.5" thickBot="1" x14ac:dyDescent="0.35">
      <c r="A25" s="6"/>
      <c r="B25" s="7"/>
      <c r="C25" s="7"/>
      <c r="D25" s="4"/>
    </row>
    <row r="26" spans="1:6" ht="14.5" thickBot="1" x14ac:dyDescent="0.35">
      <c r="A26" s="6"/>
      <c r="B26" s="8" t="s">
        <v>10</v>
      </c>
      <c r="C26" s="8"/>
      <c r="D26" s="15">
        <f>SUM(D15:D22)</f>
        <v>0</v>
      </c>
    </row>
    <row r="27" spans="1:6" ht="14" x14ac:dyDescent="0.3">
      <c r="A27" s="6"/>
      <c r="B27" s="7"/>
      <c r="C27" s="7"/>
      <c r="D27" s="4"/>
    </row>
    <row r="28" spans="1:6" ht="14" x14ac:dyDescent="0.3">
      <c r="A28" s="6"/>
      <c r="B28" s="2"/>
      <c r="C28" s="2"/>
      <c r="D28" s="4"/>
    </row>
    <row r="29" spans="1:6" ht="39.75" customHeight="1" x14ac:dyDescent="0.3">
      <c r="A29" s="24" t="s">
        <v>36</v>
      </c>
      <c r="B29" s="5" t="s">
        <v>25</v>
      </c>
      <c r="C29" s="38" t="s">
        <v>30</v>
      </c>
      <c r="D29" s="39"/>
    </row>
    <row r="30" spans="1:6" ht="14" x14ac:dyDescent="0.3">
      <c r="A30" s="28">
        <v>0</v>
      </c>
      <c r="B30" s="30" t="s">
        <v>37</v>
      </c>
      <c r="C30" s="9" t="s">
        <v>4</v>
      </c>
      <c r="D30" s="10">
        <f>IF(A30="","",IF(C30="week",A30*4.3333,IF(C30="4 weken",A30*1.0833,IF(C30="maand",A30*1,IF(C30="kwartaal",A30/3,IF(C30="jaar",A30/12,""))))))</f>
        <v>0</v>
      </c>
    </row>
    <row r="31" spans="1:6" ht="14" x14ac:dyDescent="0.3">
      <c r="A31" s="28">
        <v>0</v>
      </c>
      <c r="B31" s="30" t="s">
        <v>39</v>
      </c>
      <c r="C31" s="9" t="s">
        <v>4</v>
      </c>
      <c r="D31" s="10">
        <f t="shared" ref="D31:D40" si="1">IF(A31="","",IF(C31="week",A31*4.3333,IF(C31="4 weken",A31*1.0833,IF(C31="maand",A31*1,IF(C31="kwartaal",A31/3,IF(C31="jaar",A31/12,""))))))</f>
        <v>0</v>
      </c>
    </row>
    <row r="32" spans="1:6" ht="14" x14ac:dyDescent="0.3">
      <c r="A32" s="28">
        <v>0</v>
      </c>
      <c r="B32" s="30" t="s">
        <v>41</v>
      </c>
      <c r="C32" s="9" t="s">
        <v>4</v>
      </c>
      <c r="D32" s="10">
        <f t="shared" si="1"/>
        <v>0</v>
      </c>
    </row>
    <row r="33" spans="1:4" ht="14" x14ac:dyDescent="0.3">
      <c r="A33" s="28">
        <v>0</v>
      </c>
      <c r="B33" s="30" t="s">
        <v>11</v>
      </c>
      <c r="C33" s="9" t="s">
        <v>4</v>
      </c>
      <c r="D33" s="10">
        <f t="shared" si="1"/>
        <v>0</v>
      </c>
    </row>
    <row r="34" spans="1:4" ht="14" x14ac:dyDescent="0.3">
      <c r="A34" s="6"/>
      <c r="B34" s="30" t="s">
        <v>55</v>
      </c>
      <c r="C34" s="18" t="s">
        <v>4</v>
      </c>
      <c r="D34" s="10">
        <v>300</v>
      </c>
    </row>
    <row r="35" spans="1:4" ht="14.5" customHeight="1" x14ac:dyDescent="0.3">
      <c r="A35" s="6"/>
      <c r="B35" s="30" t="s">
        <v>56</v>
      </c>
      <c r="C35" s="18" t="s">
        <v>4</v>
      </c>
      <c r="D35" s="10">
        <f>IF(A7=1,260,0)</f>
        <v>0</v>
      </c>
    </row>
    <row r="36" spans="1:4" ht="13.5" customHeight="1" x14ac:dyDescent="0.3">
      <c r="A36" s="6"/>
      <c r="B36" s="31" t="s">
        <v>57</v>
      </c>
      <c r="C36" s="18" t="s">
        <v>4</v>
      </c>
      <c r="D36" s="10">
        <f>(A8+A9+A10)*60</f>
        <v>0</v>
      </c>
    </row>
    <row r="37" spans="1:4" ht="14" x14ac:dyDescent="0.3">
      <c r="A37" s="28">
        <v>0</v>
      </c>
      <c r="B37" s="30" t="s">
        <v>12</v>
      </c>
      <c r="C37" s="9" t="s">
        <v>4</v>
      </c>
      <c r="D37" s="10">
        <f t="shared" si="1"/>
        <v>0</v>
      </c>
    </row>
    <row r="38" spans="1:4" ht="14" x14ac:dyDescent="0.3">
      <c r="A38" s="28">
        <v>0</v>
      </c>
      <c r="B38" s="30" t="s">
        <v>13</v>
      </c>
      <c r="C38" s="9" t="s">
        <v>4</v>
      </c>
      <c r="D38" s="10">
        <f t="shared" si="1"/>
        <v>0</v>
      </c>
    </row>
    <row r="39" spans="1:4" ht="28" x14ac:dyDescent="0.3">
      <c r="A39" s="28">
        <v>0</v>
      </c>
      <c r="B39" s="32" t="s">
        <v>14</v>
      </c>
      <c r="C39" s="9" t="s">
        <v>4</v>
      </c>
      <c r="D39" s="10">
        <f t="shared" si="1"/>
        <v>0</v>
      </c>
    </row>
    <row r="40" spans="1:4" ht="14" x14ac:dyDescent="0.3">
      <c r="A40" s="28">
        <v>0</v>
      </c>
      <c r="B40" s="32" t="s">
        <v>22</v>
      </c>
      <c r="C40" s="9" t="s">
        <v>4</v>
      </c>
      <c r="D40" s="10">
        <f t="shared" si="1"/>
        <v>0</v>
      </c>
    </row>
    <row r="41" spans="1:4" ht="15.5" customHeight="1" x14ac:dyDescent="0.3">
      <c r="A41" s="33"/>
      <c r="B41" s="32" t="s">
        <v>29</v>
      </c>
      <c r="C41" s="16" t="s">
        <v>4</v>
      </c>
      <c r="D41" s="10">
        <f>15+IF(SUM(A$7:A$10)&lt;1,0,15+18*(SUM(A$7:A$10)-1))</f>
        <v>15</v>
      </c>
    </row>
    <row r="42" spans="1:4" ht="14.5" thickBot="1" x14ac:dyDescent="0.35">
      <c r="A42" s="6"/>
      <c r="B42" s="2"/>
      <c r="C42" s="2"/>
      <c r="D42" s="4"/>
    </row>
    <row r="43" spans="1:4" ht="14.5" thickBot="1" x14ac:dyDescent="0.35">
      <c r="A43" s="6"/>
      <c r="B43" s="8" t="s">
        <v>15</v>
      </c>
      <c r="C43" s="8"/>
      <c r="D43" s="15">
        <f>SUM(D30:D41)</f>
        <v>315</v>
      </c>
    </row>
    <row r="44" spans="1:4" ht="14" x14ac:dyDescent="0.3">
      <c r="A44" s="2"/>
      <c r="B44" s="12"/>
      <c r="C44" s="12"/>
      <c r="D44" s="4"/>
    </row>
    <row r="45" spans="1:4" ht="14" x14ac:dyDescent="0.3">
      <c r="A45" s="6"/>
      <c r="B45" s="8" t="s">
        <v>16</v>
      </c>
      <c r="C45" s="34"/>
      <c r="D45" s="13" t="str">
        <f>IF(D26-D43&lt;=D12,"wel","niet")</f>
        <v>wel</v>
      </c>
    </row>
    <row r="46" spans="1:4" x14ac:dyDescent="0.25">
      <c r="D46" s="35"/>
    </row>
    <row r="47" spans="1:4" ht="14" x14ac:dyDescent="0.3">
      <c r="B47" s="8" t="s">
        <v>48</v>
      </c>
      <c r="D47" s="35" t="str">
        <f>IF((((D26-D43)-D12)/D12) &lt; 0,"",((D26-D43)-D12)/D12)</f>
        <v/>
      </c>
    </row>
    <row r="49" spans="2:5" hidden="1" outlineLevel="1" x14ac:dyDescent="0.25">
      <c r="B49" s="36" t="s">
        <v>49</v>
      </c>
      <c r="D49" s="37">
        <f>D12</f>
        <v>300</v>
      </c>
      <c r="E49" t="s">
        <v>44</v>
      </c>
    </row>
    <row r="50" spans="2:5" hidden="1" outlineLevel="1" x14ac:dyDescent="0.25">
      <c r="B50" s="36" t="s">
        <v>50</v>
      </c>
      <c r="D50" s="37">
        <f>D26</f>
        <v>0</v>
      </c>
      <c r="E50" t="s">
        <v>45</v>
      </c>
    </row>
    <row r="51" spans="2:5" hidden="1" outlineLevel="1" x14ac:dyDescent="0.25">
      <c r="B51" s="36" t="s">
        <v>51</v>
      </c>
      <c r="D51" s="37">
        <f>D43</f>
        <v>315</v>
      </c>
      <c r="E51" t="s">
        <v>46</v>
      </c>
    </row>
    <row r="52" spans="2:5" hidden="1" outlineLevel="1" x14ac:dyDescent="0.25">
      <c r="B52" s="36" t="s">
        <v>52</v>
      </c>
      <c r="D52" s="37">
        <f>D50-D51</f>
        <v>-315</v>
      </c>
    </row>
    <row r="53" spans="2:5" hidden="1" outlineLevel="1" x14ac:dyDescent="0.25">
      <c r="B53" s="36" t="s">
        <v>53</v>
      </c>
      <c r="D53" s="37">
        <f>D52-D49</f>
        <v>-615</v>
      </c>
    </row>
    <row r="54" spans="2:5" hidden="1" outlineLevel="1" x14ac:dyDescent="0.25">
      <c r="B54" s="36" t="s">
        <v>54</v>
      </c>
      <c r="D54" s="35">
        <f>D53/D49</f>
        <v>-2.0499999999999998</v>
      </c>
      <c r="E54" t="s">
        <v>47</v>
      </c>
    </row>
    <row r="55" spans="2:5" collapsed="1" x14ac:dyDescent="0.25"/>
  </sheetData>
  <sheetProtection selectLockedCells="1" selectUnlockedCells="1"/>
  <mergeCells count="2">
    <mergeCell ref="C14:D14"/>
    <mergeCell ref="C29:D29"/>
  </mergeCells>
  <pageMargins left="0.74791666666666667" right="0.74791666666666667" top="0.98402777777777772" bottom="0.98402777777777772" header="0.51180555555555551" footer="0.51180555555555551"/>
  <pageSetup paperSize="9" scale="72" firstPageNumber="0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eriode fout - kies uit lijst via selectie-pijltje" promptTitle="Betaal-periode" prompt="Geef betalingsperiode waar bedrag op slaat (wordt omgerekent naar maand)" xr:uid="{913AAF44-AA95-4265-BE08-0335B31E086F}">
          <x14:formula1>
            <xm:f>Blad2!$A$1:$A$5</xm:f>
          </x14:formula1>
          <xm:sqref>C15:C22 C30:C41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4" sqref="A4"/>
    </sheetView>
  </sheetViews>
  <sheetFormatPr defaultColWidth="8.81640625" defaultRowHeight="12.5" x14ac:dyDescent="0.25"/>
  <sheetData>
    <row r="1" spans="1:1" x14ac:dyDescent="0.25">
      <c r="A1" t="s">
        <v>4</v>
      </c>
    </row>
    <row r="2" spans="1:1" x14ac:dyDescent="0.25">
      <c r="A2" t="s">
        <v>18</v>
      </c>
    </row>
    <row r="3" spans="1:1" x14ac:dyDescent="0.25">
      <c r="A3" t="s">
        <v>17</v>
      </c>
    </row>
    <row r="4" spans="1:1" x14ac:dyDescent="0.25">
      <c r="A4" t="s">
        <v>19</v>
      </c>
    </row>
    <row r="5" spans="1:1" x14ac:dyDescent="0.25">
      <c r="A5" t="s">
        <v>20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2.5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09F4F7C7D8C2499D74688F83182B4F" ma:contentTypeVersion="13" ma:contentTypeDescription="Create a new document." ma:contentTypeScope="" ma:versionID="87c55c06995819b142ef66e7e44669b2">
  <xsd:schema xmlns:xsd="http://www.w3.org/2001/XMLSchema" xmlns:xs="http://www.w3.org/2001/XMLSchema" xmlns:p="http://schemas.microsoft.com/office/2006/metadata/properties" xmlns:ns3="045f076a-6a06-41a6-a064-ae3ca3fc0587" xmlns:ns4="b6cc30e0-c8e8-4534-a11b-a956cf09238e" targetNamespace="http://schemas.microsoft.com/office/2006/metadata/properties" ma:root="true" ma:fieldsID="5ea9b770c8377559f9a09bbfd319696a" ns3:_="" ns4:_="">
    <xsd:import namespace="045f076a-6a06-41a6-a064-ae3ca3fc0587"/>
    <xsd:import namespace="b6cc30e0-c8e8-4534-a11b-a956cf0923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f076a-6a06-41a6-a064-ae3ca3fc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cc30e0-c8e8-4534-a11b-a956cf09238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F18920-E2A9-476D-B34D-3858F1F9D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7361A0-25B4-4537-8622-9AFF1DEBEFD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6cc30e0-c8e8-4534-a11b-a956cf09238e"/>
    <ds:schemaRef ds:uri="http://purl.org/dc/terms/"/>
    <ds:schemaRef ds:uri="http://purl.org/dc/elements/1.1/"/>
    <ds:schemaRef ds:uri="http://purl.org/dc/dcmitype/"/>
    <ds:schemaRef ds:uri="045f076a-6a06-41a6-a064-ae3ca3fc058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0BEDF1-117D-4422-B73D-D1AA362AF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5f076a-6a06-41a6-a064-ae3ca3fc0587"/>
    <ds:schemaRef ds:uri="b6cc30e0-c8e8-4534-a11b-a956cf0923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Stellingwerff, Roeland</dc:creator>
  <cp:lastModifiedBy>Voedselbank</cp:lastModifiedBy>
  <dcterms:created xsi:type="dcterms:W3CDTF">2018-01-24T15:23:42Z</dcterms:created>
  <dcterms:modified xsi:type="dcterms:W3CDTF">2022-11-01T08:13:12Z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0x0101000609F4F7C7D8C2499D74688F83182B4F</vt:lpwstr>
  </property>
</Properties>
</file>