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D:\Users\Voedselbank\Documents\Klantendossiers\Actief\"/>
    </mc:Choice>
  </mc:AlternateContent>
  <xr:revisionPtr revIDLastSave="0" documentId="13_ncr:1_{D75D2FE2-33FD-4AA4-A864-85538AB0D920}" xr6:coauthVersionLast="47" xr6:coauthVersionMax="47" xr10:uidLastSave="{00000000-0000-0000-0000-000000000000}"/>
  <bookViews>
    <workbookView xWindow="-110" yWindow="-110" windowWidth="19420" windowHeight="10420" xr2:uid="{00000000-000D-0000-FFFF-FFFF00000000}"/>
  </bookViews>
  <sheets>
    <sheet name="Blad1" sheetId="1" r:id="rId1"/>
    <sheet name="Blad2" sheetId="2" r:id="rId2"/>
    <sheet name="Blad3" sheetId="3" r:id="rId3"/>
  </sheets>
  <definedNames>
    <definedName name="_xlnm._FilterDatabase" localSheetId="0" hidden="1">Blad1!$A$14:$D$22</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49" i="1" l="1"/>
  <c r="D43" i="1"/>
  <c r="D34" i="1"/>
  <c r="D36" i="1"/>
  <c r="D10" i="1"/>
  <c r="D9" i="1"/>
  <c r="D8" i="1"/>
  <c r="D7" i="1"/>
  <c r="D6" i="1"/>
  <c r="D42" i="1"/>
  <c r="D37" i="1"/>
  <c r="D12" i="1" l="1"/>
  <c r="D51" i="1" s="1"/>
  <c r="D17" i="1"/>
  <c r="D38" i="1"/>
  <c r="D31" i="1"/>
  <c r="D32" i="1"/>
  <c r="D33" i="1"/>
  <c r="D39" i="1"/>
  <c r="D40" i="1"/>
  <c r="D41" i="1"/>
  <c r="D30" i="1"/>
  <c r="D18" i="1"/>
  <c r="D19" i="1"/>
  <c r="D20" i="1"/>
  <c r="D21" i="1"/>
  <c r="D22" i="1"/>
  <c r="D15" i="1"/>
  <c r="D16" i="1"/>
  <c r="D26" i="1" l="1"/>
  <c r="D45" i="1"/>
  <c r="D53" i="1" l="1"/>
  <c r="D52" i="1"/>
  <c r="D47" i="1"/>
  <c r="D54" i="1" l="1"/>
  <c r="D55" i="1" s="1"/>
  <c r="D56" i="1" s="1"/>
</calcChain>
</file>

<file path=xl/sharedStrings.xml><?xml version="1.0" encoding="utf-8"?>
<sst xmlns="http://schemas.openxmlformats.org/spreadsheetml/2006/main" count="88" uniqueCount="65">
  <si>
    <t>aantal</t>
  </si>
  <si>
    <t>Gezinssamenstelling</t>
  </si>
  <si>
    <t>Berekening critera per maand</t>
  </si>
  <si>
    <t>Netto loon of uitkering (salaris, AOW, WAO,WW, etc)</t>
  </si>
  <si>
    <t>maand</t>
  </si>
  <si>
    <t>Netto loon of uitkering van partner</t>
  </si>
  <si>
    <t xml:space="preserve">Zorgtoeslag, </t>
  </si>
  <si>
    <t xml:space="preserve">Huurtoeslag, </t>
  </si>
  <si>
    <t>Reserveringen bij bewindvoerder(s)</t>
  </si>
  <si>
    <r>
      <t xml:space="preserve">Bijzondere bijstand, langdurigheidstoeslag, kleine inkomsten uit hobby, vakantietoeslag, kinderbijslag, studiefinanciering, PGB, krantenwijk of bijbaantje van kinderen tellen </t>
    </r>
    <r>
      <rPr>
        <b/>
        <sz val="11"/>
        <rFont val="Arial"/>
        <family val="2"/>
      </rPr>
      <t>NIET</t>
    </r>
    <r>
      <rPr>
        <sz val="11"/>
        <rFont val="Arial"/>
        <family val="2"/>
      </rPr>
      <t xml:space="preserve"> mee.</t>
    </r>
  </si>
  <si>
    <t>Totaal inkomen per maand</t>
  </si>
  <si>
    <t xml:space="preserve">Water </t>
  </si>
  <si>
    <t xml:space="preserve">Gemeentebelastingen (voor zover die daadwerkelijk worden betaald) </t>
  </si>
  <si>
    <t xml:space="preserve">Waterschapslasten (voor zover die daadwerkelijk worden betaald) </t>
  </si>
  <si>
    <t>Aantoonbare aflossing van schulden, wanneer deze schuld schriftelijk is vastgelegd en aflossingen via bankafschriften zijn te controleren</t>
  </si>
  <si>
    <t>Totaal uitgaven</t>
  </si>
  <si>
    <t>Klant komt wel/niet in aanmerking voor voedselpakket</t>
  </si>
  <si>
    <t>week</t>
  </si>
  <si>
    <t>4 weken</t>
  </si>
  <si>
    <t>kwartaal</t>
  </si>
  <si>
    <t>jaar</t>
  </si>
  <si>
    <t>Opgegeven bedrag slaat op periode (week, 4 weken, maand, kwartaal, jaar)</t>
  </si>
  <si>
    <t>Kosten van kinderopvang, mits noodzakelijk en na aftrek toeslagen</t>
  </si>
  <si>
    <t>Inkomen (€)</t>
  </si>
  <si>
    <t>Specificatie inkomen</t>
  </si>
  <si>
    <t>Specificatie uitgaven</t>
  </si>
  <si>
    <t>alleen de grijze vakken invullen (aantallen en €-bedragen+betaalperiode)</t>
  </si>
  <si>
    <t xml:space="preserve">nummer </t>
  </si>
  <si>
    <t>Netto loon of uitkering inwonende volwassen kinderen of andere personen, minimaal €300,-- ("kostgeld") per persoon per maand</t>
  </si>
  <si>
    <t>Vervoer (€15,-- 1ste persoon, €15,-- 2de persoon, €18,-- iedere volgende persoon)</t>
  </si>
  <si>
    <t>Opgegeven bedrag slaat op periode (maand)</t>
  </si>
  <si>
    <t>wekelijks bedrag x 4,3333</t>
  </si>
  <si>
    <t>4-wekelijks bedrag x 1,08333</t>
  </si>
  <si>
    <t>kwartaalbedrag / 3</t>
  </si>
  <si>
    <t>jaarbedrag / 12</t>
  </si>
  <si>
    <t>Omrekenfaktor naar maandbedrag:</t>
  </si>
  <si>
    <t>Uitgaven (€) / aantal</t>
  </si>
  <si>
    <t>Huur of rente en aflossing hypotheek (max € 752,33 en tot 23 jaar max € 442,46)</t>
  </si>
  <si>
    <t>GELE CELLEN ZIJN BEREKENINGEN - NIET INVULLEN!!</t>
  </si>
  <si>
    <t>Alimentatie</t>
  </si>
  <si>
    <t>(voorlopige) belastingteruggave van aanvrager en kindgebonden budget</t>
  </si>
  <si>
    <t>Energie (gas en elektriciteit) + jaarafrekening</t>
  </si>
  <si>
    <t>Voor een huishouden (minimaal 2 volwassenen) minder dan 15% hoger,</t>
  </si>
  <si>
    <t>Voor alleenstaanden (maximaal 1 volwassene) minder dan 10% hoger,</t>
  </si>
  <si>
    <t>Voor alleenstaanden met kinderen minder dan 20% hoger,</t>
  </si>
  <si>
    <t>Als een van bovenstaande 3 situaties van toepassing is, dan start een traject waarin we 6 maanden lang een pakket verstrekken</t>
  </si>
  <si>
    <t>normbedrag</t>
  </si>
  <si>
    <t>inkomen</t>
  </si>
  <si>
    <t>uitgaven</t>
  </si>
  <si>
    <t>in-uit</t>
  </si>
  <si>
    <t>verschil met norm</t>
  </si>
  <si>
    <t>verschil met norm, als % van norn</t>
  </si>
  <si>
    <t>Overige bewoners (€ 60,- pp)</t>
  </si>
  <si>
    <t>Indien u niet in aanmerking komt en % is minder dan 15,  neem dan contact met ons op</t>
  </si>
  <si>
    <t>Basis (1 persoon; de hoofd-aanvrager) € 315,- per maand</t>
  </si>
  <si>
    <t>Plus partner  €115,- per maand</t>
  </si>
  <si>
    <t>Plus aantal volwassenen (18+) € 115,- per maand per persoon.</t>
  </si>
  <si>
    <t>Plus aantal kinderen t/m 11 jaar € 115,- per maand</t>
  </si>
  <si>
    <t xml:space="preserve">Plus aantal kinden 12 t/m 17 jaar € 115,- per maand </t>
  </si>
  <si>
    <t>Hoofdaanvrager (€ 175,-)</t>
  </si>
  <si>
    <t>Partner (€ 100,-)</t>
  </si>
  <si>
    <t>Autoverzekering en wegenbelasting: met een maximum van €100 per maand mits een auto noodzakelijk is om medische redenen of vanwege het ontbreken van openbaar vervoer of om uit huis geplaatste kinderen te kunnen bezoeken en de kosten niet worden vergoed.</t>
  </si>
  <si>
    <t>Verzekeringen (zorg,inboedel,WA,uitvaart,dierenarts,vervoersmiddelen,rechtsbijstand)</t>
  </si>
  <si>
    <t>Vervoersmiddelen (werkelijke kosten)</t>
  </si>
  <si>
    <r>
      <t xml:space="preserve">Overige niet vergoede kosten </t>
    </r>
    <r>
      <rPr>
        <sz val="9"/>
        <rFont val="Arial"/>
        <family val="2"/>
      </rPr>
      <t>(eigen bijdrage voor ziektekosten, overige uitgaven)</t>
    </r>
    <r>
      <rPr>
        <sz val="11"/>
        <rFont val="Arial"/>
        <family val="2"/>
      </rPr>
      <t xml:space="preserve"> mits aantoonbaar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</si>
</sst>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0.00_-"/>
    <numFmt numFmtId="165" formatCode="[$€-413]\ #,##0.00;[Red][$€-413]\ #,##0.00\-"/>
  </numFmts>
  <fonts count="9" x14ac:knownFonts="1">
    <font>
      <sz val="10"/>
      <name val="Arial"/>
      <family val="2"/>
    </font>
    <font>
      <sz val="11"/>
      <name val="Arial"/>
      <family val="2"/>
    </font>
    <font>
      <b/>
      <sz val="11"/>
      <name val="Arial"/>
      <family val="2"/>
    </font>
    <font>
      <b/>
      <u/>
      <sz val="11"/>
      <name val="Arial"/>
      <family val="2"/>
    </font>
    <font>
      <sz val="11"/>
      <color indexed="63"/>
      <name val="Arial"/>
      <family val="2"/>
    </font>
    <font>
      <sz val="11"/>
      <name val="Verdana"/>
      <family val="2"/>
    </font>
    <font>
      <b/>
      <u/>
      <sz val="10"/>
      <name val="Arial"/>
      <family val="2"/>
    </font>
    <font>
      <sz val="10"/>
      <name val="Arial"/>
      <family val="2"/>
    </font>
    <font>
      <sz val="9"/>
      <name val="Arial"/>
      <family val="2"/>
    </font>
  </fonts>
  <fills count="9">
    <fill>
      <patternFill patternType="none"/>
    </fill>
    <fill>
      <patternFill patternType="gray125"/>
    </fill>
    <fill>
      <patternFill patternType="solid">
        <fgColor indexed="22"/>
        <bgColor indexed="31"/>
      </patternFill>
    </fill>
    <fill>
      <patternFill patternType="solid">
        <fgColor indexed="43"/>
        <bgColor indexed="26"/>
      </patternFill>
    </fill>
    <fill>
      <patternFill patternType="solid">
        <fgColor indexed="11"/>
        <bgColor indexed="49"/>
      </patternFill>
    </fill>
    <fill>
      <patternFill patternType="solid">
        <fgColor theme="0"/>
        <bgColor indexed="31"/>
      </patternFill>
    </fill>
    <fill>
      <patternFill patternType="solid">
        <fgColor theme="7"/>
        <bgColor indexed="64"/>
      </patternFill>
    </fill>
    <fill>
      <patternFill patternType="solid">
        <fgColor rgb="FFFF0000"/>
        <bgColor indexed="64"/>
      </patternFill>
    </fill>
    <fill>
      <patternFill patternType="solid">
        <fgColor rgb="FFFFFF99"/>
        <bgColor indexed="64"/>
      </patternFill>
    </fill>
  </fills>
  <borders count="3">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7" fillId="0" borderId="0" applyFont="0" applyFill="0" applyBorder="0" applyAlignment="0" applyProtection="0"/>
  </cellStyleXfs>
  <cellXfs count="37">
    <xf numFmtId="0" fontId="0" fillId="0" borderId="0" xfId="0"/>
    <xf numFmtId="0" fontId="1" fillId="2" borderId="0" xfId="0" applyFont="1" applyFill="1"/>
    <xf numFmtId="0" fontId="1" fillId="0" borderId="0" xfId="0" applyFont="1"/>
    <xf numFmtId="0" fontId="2" fillId="0" borderId="0" xfId="0" applyFont="1" applyAlignment="1">
      <alignment horizontal="center"/>
    </xf>
    <xf numFmtId="164" fontId="1" fillId="0" borderId="0" xfId="0" applyNumberFormat="1" applyFont="1"/>
    <xf numFmtId="0" fontId="3" fillId="0" borderId="0" xfId="0" applyFont="1"/>
    <xf numFmtId="0" fontId="1" fillId="0" borderId="0" xfId="0" applyFont="1" applyAlignment="1">
      <alignment horizontal="center"/>
    </xf>
    <xf numFmtId="0" fontId="4" fillId="0" borderId="0" xfId="0" applyFont="1"/>
    <xf numFmtId="0" fontId="2" fillId="0" borderId="0" xfId="0" applyFont="1" applyAlignment="1">
      <alignment horizontal="right"/>
    </xf>
    <xf numFmtId="0" fontId="1" fillId="2" borderId="0" xfId="0" applyFont="1" applyFill="1" applyAlignment="1">
      <alignment horizontal="center" vertical="center"/>
    </xf>
    <xf numFmtId="164" fontId="1" fillId="3" borderId="0" xfId="0" applyNumberFormat="1" applyFont="1" applyFill="1" applyAlignment="1">
      <alignment vertical="center"/>
    </xf>
    <xf numFmtId="0" fontId="1" fillId="0" borderId="0" xfId="0" applyFont="1" applyAlignment="1">
      <alignment vertical="center" wrapText="1"/>
    </xf>
    <xf numFmtId="0" fontId="5" fillId="0" borderId="0" xfId="0" applyFont="1"/>
    <xf numFmtId="164" fontId="2" fillId="4" borderId="0" xfId="0" applyNumberFormat="1" applyFont="1" applyFill="1" applyAlignment="1">
      <alignment horizontal="center"/>
    </xf>
    <xf numFmtId="0" fontId="2" fillId="6" borderId="0" xfId="0" applyFont="1" applyFill="1" applyAlignment="1">
      <alignment horizontal="center"/>
    </xf>
    <xf numFmtId="164" fontId="2" fillId="3" borderId="1" xfId="0" applyNumberFormat="1" applyFont="1" applyFill="1" applyBorder="1"/>
    <xf numFmtId="0" fontId="1" fillId="0" borderId="0" xfId="0" applyFont="1" applyAlignment="1">
      <alignment horizontal="center" vertical="center"/>
    </xf>
    <xf numFmtId="0" fontId="6" fillId="0" borderId="0" xfId="0" applyFont="1"/>
    <xf numFmtId="0" fontId="1" fillId="5" borderId="0" xfId="0" applyFont="1" applyFill="1" applyAlignment="1">
      <alignment horizontal="center" vertical="center"/>
    </xf>
    <xf numFmtId="164" fontId="1" fillId="3" borderId="0" xfId="0" applyNumberFormat="1" applyFont="1" applyFill="1"/>
    <xf numFmtId="0" fontId="2" fillId="7" borderId="0" xfId="0" applyFont="1" applyFill="1"/>
    <xf numFmtId="0" fontId="2" fillId="8" borderId="0" xfId="0" applyFont="1" applyFill="1"/>
    <xf numFmtId="0" fontId="2" fillId="6" borderId="0" xfId="0" applyFont="1" applyFill="1" applyAlignment="1">
      <alignment horizontal="center" wrapText="1"/>
    </xf>
    <xf numFmtId="0" fontId="1" fillId="5" borderId="2" xfId="0" applyFont="1" applyFill="1" applyBorder="1" applyAlignment="1">
      <alignment horizontal="center"/>
    </xf>
    <xf numFmtId="0" fontId="1" fillId="0" borderId="2" xfId="0" applyFont="1" applyBorder="1"/>
    <xf numFmtId="0" fontId="1" fillId="2" borderId="2" xfId="0" applyFont="1" applyFill="1" applyBorder="1" applyAlignment="1">
      <alignment horizontal="center"/>
    </xf>
    <xf numFmtId="165" fontId="1" fillId="2" borderId="2" xfId="0" applyNumberFormat="1" applyFont="1" applyFill="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wrapText="1"/>
    </xf>
    <xf numFmtId="165" fontId="1" fillId="0" borderId="2" xfId="0" applyNumberFormat="1" applyFont="1" applyBorder="1" applyAlignment="1">
      <alignment horizontal="center" vertical="center"/>
    </xf>
    <xf numFmtId="9" fontId="2" fillId="0" borderId="0" xfId="1" applyFont="1" applyAlignment="1">
      <alignment horizontal="right"/>
    </xf>
    <xf numFmtId="9" fontId="0" fillId="0" borderId="0" xfId="1" applyFont="1"/>
    <xf numFmtId="0" fontId="0" fillId="0" borderId="0" xfId="0" applyAlignment="1">
      <alignment horizontal="right"/>
    </xf>
    <xf numFmtId="164" fontId="0" fillId="0" borderId="0" xfId="0" applyNumberFormat="1"/>
    <xf numFmtId="0" fontId="2" fillId="6" borderId="0" xfId="0" applyFont="1" applyFill="1" applyAlignment="1">
      <alignment wrapText="1"/>
    </xf>
    <xf numFmtId="0" fontId="0" fillId="6" borderId="0" xfId="0" applyFill="1" applyAlignment="1">
      <alignment wrapText="1"/>
    </xf>
    <xf numFmtId="0" fontId="1" fillId="0" borderId="0" xfId="0" applyFont="1" applyBorder="1" applyAlignment="1">
      <alignment wrapText="1"/>
    </xf>
  </cellXfs>
  <cellStyles count="2">
    <cellStyle name="Procent" xfId="1" builtinId="5"/>
    <cellStyle name="Standa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57"/>
  <sheetViews>
    <sheetView tabSelected="1" topLeftCell="A25" zoomScale="70" zoomScaleNormal="70" workbookViewId="0">
      <selection activeCell="D49" sqref="D49"/>
    </sheetView>
  </sheetViews>
  <sheetFormatPr defaultColWidth="8.81640625" defaultRowHeight="12.5" outlineLevelRow="1" x14ac:dyDescent="0.25"/>
  <cols>
    <col min="1" max="1" width="12.81640625" customWidth="1"/>
    <col min="2" max="2" width="82.54296875" bestFit="1" customWidth="1"/>
    <col min="3" max="3" width="14.1796875" customWidth="1"/>
    <col min="4" max="4" width="13.453125" customWidth="1"/>
    <col min="6" max="6" width="31.453125" bestFit="1" customWidth="1"/>
  </cols>
  <sheetData>
    <row r="2" spans="1:6" ht="14" x14ac:dyDescent="0.3">
      <c r="A2" s="1" t="s">
        <v>27</v>
      </c>
      <c r="B2" s="20" t="s">
        <v>26</v>
      </c>
      <c r="C2" s="2"/>
      <c r="D2" s="2"/>
    </row>
    <row r="3" spans="1:6" ht="14" x14ac:dyDescent="0.3">
      <c r="A3" s="2"/>
      <c r="B3" s="21" t="s">
        <v>38</v>
      </c>
      <c r="C3" s="2"/>
      <c r="D3" s="2"/>
    </row>
    <row r="4" spans="1:6" ht="14" x14ac:dyDescent="0.3">
      <c r="A4" s="3"/>
      <c r="B4" s="2"/>
      <c r="C4" s="2"/>
      <c r="D4" s="4"/>
    </row>
    <row r="5" spans="1:6" ht="14" x14ac:dyDescent="0.3">
      <c r="A5" s="14" t="s">
        <v>0</v>
      </c>
      <c r="B5" s="5" t="s">
        <v>1</v>
      </c>
      <c r="C5" s="5"/>
      <c r="D5" s="4"/>
    </row>
    <row r="6" spans="1:6" ht="14" x14ac:dyDescent="0.3">
      <c r="A6" s="23">
        <v>1</v>
      </c>
      <c r="B6" s="24" t="s">
        <v>54</v>
      </c>
      <c r="C6" s="2"/>
      <c r="D6" s="19">
        <f>315</f>
        <v>315</v>
      </c>
    </row>
    <row r="7" spans="1:6" ht="14" x14ac:dyDescent="0.3">
      <c r="A7" s="25">
        <v>0</v>
      </c>
      <c r="B7" s="24" t="s">
        <v>55</v>
      </c>
      <c r="C7" s="2"/>
      <c r="D7" s="19" t="str">
        <f>IF(A7&gt;0,(1*115),"")</f>
        <v/>
      </c>
    </row>
    <row r="8" spans="1:6" ht="14" x14ac:dyDescent="0.3">
      <c r="A8" s="25">
        <v>0</v>
      </c>
      <c r="B8" s="24" t="s">
        <v>56</v>
      </c>
      <c r="C8" s="2"/>
      <c r="D8" s="19" t="str">
        <f>IF(A8&gt;0,(A8*115),"")</f>
        <v/>
      </c>
    </row>
    <row r="9" spans="1:6" ht="14" x14ac:dyDescent="0.3">
      <c r="A9" s="25">
        <v>0</v>
      </c>
      <c r="B9" s="24" t="s">
        <v>57</v>
      </c>
      <c r="C9" s="2"/>
      <c r="D9" s="19" t="str">
        <f>IF(A9&gt;0,(A9*115),"")</f>
        <v/>
      </c>
    </row>
    <row r="10" spans="1:6" ht="14" x14ac:dyDescent="0.3">
      <c r="A10" s="25">
        <v>0</v>
      </c>
      <c r="B10" s="24" t="s">
        <v>58</v>
      </c>
      <c r="C10" s="2"/>
      <c r="D10" s="19" t="str">
        <f>IF(A10&gt;0,(A10*115),"")</f>
        <v/>
      </c>
    </row>
    <row r="11" spans="1:6" ht="14.5" thickBot="1" x14ac:dyDescent="0.35">
      <c r="A11" s="6"/>
      <c r="B11" s="7"/>
      <c r="C11" s="7"/>
      <c r="D11" s="4"/>
    </row>
    <row r="12" spans="1:6" ht="14.5" thickBot="1" x14ac:dyDescent="0.35">
      <c r="A12" s="6"/>
      <c r="B12" s="8" t="s">
        <v>2</v>
      </c>
      <c r="C12" s="8"/>
      <c r="D12" s="15">
        <f>SUM(D6:D10)</f>
        <v>315</v>
      </c>
    </row>
    <row r="13" spans="1:6" ht="14" x14ac:dyDescent="0.3">
      <c r="A13" s="6"/>
      <c r="B13" s="2"/>
      <c r="C13" s="2"/>
      <c r="D13" s="4"/>
    </row>
    <row r="14" spans="1:6" ht="39" customHeight="1" x14ac:dyDescent="0.3">
      <c r="A14" s="14" t="s">
        <v>23</v>
      </c>
      <c r="B14" s="5" t="s">
        <v>24</v>
      </c>
      <c r="C14" s="34" t="s">
        <v>21</v>
      </c>
      <c r="D14" s="35"/>
      <c r="F14" s="17" t="s">
        <v>35</v>
      </c>
    </row>
    <row r="15" spans="1:6" ht="14" x14ac:dyDescent="0.3">
      <c r="A15" s="26">
        <v>0</v>
      </c>
      <c r="B15" s="24" t="s">
        <v>3</v>
      </c>
      <c r="C15" s="9" t="s">
        <v>4</v>
      </c>
      <c r="D15" s="10">
        <f>IF(A15="","",IF(C15="week",A15*4.3333,IF(C15="4 weken",A15*1.0833,IF(C15="maand",A15*1,IF(C15="kwartaal",A15/3,IF(C15="jaar",A15/12,""))))))</f>
        <v>0</v>
      </c>
      <c r="F15" t="s">
        <v>31</v>
      </c>
    </row>
    <row r="16" spans="1:6" ht="14" x14ac:dyDescent="0.3">
      <c r="A16" s="26">
        <v>0</v>
      </c>
      <c r="B16" s="24" t="s">
        <v>5</v>
      </c>
      <c r="C16" s="9" t="s">
        <v>4</v>
      </c>
      <c r="D16" s="10">
        <f>IF(A16="","",IF(C16="week",A16*4.3333,IF(C16="4 weken",A16*1.0833,IF(C16="maand",A16*1,IF(C16="kwartaal",A16/3,IF(C16="jaar",A16/12,""))))))</f>
        <v>0</v>
      </c>
      <c r="F16" t="s">
        <v>32</v>
      </c>
    </row>
    <row r="17" spans="1:6" ht="28" x14ac:dyDescent="0.25">
      <c r="A17" s="26">
        <v>0</v>
      </c>
      <c r="B17" s="27" t="s">
        <v>28</v>
      </c>
      <c r="C17" s="9" t="s">
        <v>4</v>
      </c>
      <c r="D17" s="10">
        <f t="shared" ref="D17:D22" si="0">IF(A17="","",IF(C17="week",A17*4.3333,IF(C17="4 weken",A17*1.0833,IF(C17="maand",A17*1,IF(C17="kwartaal",A17/3,IF(C17="jaar",A17/12,""))))))</f>
        <v>0</v>
      </c>
      <c r="F17" t="s">
        <v>33</v>
      </c>
    </row>
    <row r="18" spans="1:6" ht="14" x14ac:dyDescent="0.3">
      <c r="A18" s="26">
        <v>0</v>
      </c>
      <c r="B18" s="24" t="s">
        <v>6</v>
      </c>
      <c r="C18" s="9" t="s">
        <v>4</v>
      </c>
      <c r="D18" s="10">
        <f t="shared" si="0"/>
        <v>0</v>
      </c>
      <c r="F18" t="s">
        <v>34</v>
      </c>
    </row>
    <row r="19" spans="1:6" ht="14" x14ac:dyDescent="0.3">
      <c r="A19" s="26">
        <v>0</v>
      </c>
      <c r="B19" s="24" t="s">
        <v>7</v>
      </c>
      <c r="C19" s="9" t="s">
        <v>4</v>
      </c>
      <c r="D19" s="10">
        <f t="shared" si="0"/>
        <v>0</v>
      </c>
    </row>
    <row r="20" spans="1:6" ht="14" x14ac:dyDescent="0.3">
      <c r="A20" s="26">
        <v>0</v>
      </c>
      <c r="B20" s="24" t="s">
        <v>39</v>
      </c>
      <c r="C20" s="9" t="s">
        <v>4</v>
      </c>
      <c r="D20" s="10">
        <f t="shared" si="0"/>
        <v>0</v>
      </c>
    </row>
    <row r="21" spans="1:6" ht="14" x14ac:dyDescent="0.3">
      <c r="A21" s="26">
        <v>0</v>
      </c>
      <c r="B21" s="24" t="s">
        <v>40</v>
      </c>
      <c r="C21" s="9" t="s">
        <v>4</v>
      </c>
      <c r="D21" s="10">
        <f t="shared" si="0"/>
        <v>0</v>
      </c>
    </row>
    <row r="22" spans="1:6" ht="14" x14ac:dyDescent="0.3">
      <c r="A22" s="26">
        <v>0</v>
      </c>
      <c r="B22" s="24" t="s">
        <v>8</v>
      </c>
      <c r="C22" s="9" t="s">
        <v>4</v>
      </c>
      <c r="D22" s="10">
        <f t="shared" si="0"/>
        <v>0</v>
      </c>
    </row>
    <row r="23" spans="1:6" ht="14" x14ac:dyDescent="0.3">
      <c r="A23" s="6"/>
      <c r="B23" s="2"/>
      <c r="C23" s="2"/>
      <c r="D23" s="4"/>
    </row>
    <row r="24" spans="1:6" ht="56.75" customHeight="1" x14ac:dyDescent="0.3">
      <c r="A24" s="6"/>
      <c r="B24" s="11" t="s">
        <v>9</v>
      </c>
      <c r="C24" s="11"/>
      <c r="D24" s="4"/>
    </row>
    <row r="25" spans="1:6" ht="14.5" thickBot="1" x14ac:dyDescent="0.35">
      <c r="A25" s="6"/>
      <c r="B25" s="7"/>
      <c r="C25" s="7"/>
      <c r="D25" s="4"/>
    </row>
    <row r="26" spans="1:6" ht="14.5" thickBot="1" x14ac:dyDescent="0.35">
      <c r="A26" s="6"/>
      <c r="B26" s="8" t="s">
        <v>10</v>
      </c>
      <c r="C26" s="8"/>
      <c r="D26" s="15">
        <f>SUM(D15:D22)</f>
        <v>0</v>
      </c>
    </row>
    <row r="27" spans="1:6" ht="14" x14ac:dyDescent="0.3">
      <c r="A27" s="6"/>
      <c r="B27" s="7"/>
      <c r="C27" s="7"/>
      <c r="D27" s="4"/>
    </row>
    <row r="28" spans="1:6" ht="14" x14ac:dyDescent="0.3">
      <c r="A28" s="6"/>
      <c r="B28" s="2"/>
      <c r="C28" s="2"/>
      <c r="D28" s="4"/>
    </row>
    <row r="29" spans="1:6" ht="39.75" customHeight="1" x14ac:dyDescent="0.3">
      <c r="A29" s="22" t="s">
        <v>36</v>
      </c>
      <c r="B29" s="5" t="s">
        <v>25</v>
      </c>
      <c r="C29" s="34" t="s">
        <v>30</v>
      </c>
      <c r="D29" s="35"/>
    </row>
    <row r="30" spans="1:6" ht="14" x14ac:dyDescent="0.3">
      <c r="A30" s="26">
        <v>0</v>
      </c>
      <c r="B30" s="24" t="s">
        <v>37</v>
      </c>
      <c r="C30" s="9" t="s">
        <v>4</v>
      </c>
      <c r="D30" s="10">
        <f>IF(A30="","",IF(C30="week",A30*4.3333,IF(C30="4 weken",A30*1.0833,IF(C30="maand",A30*1,IF(C30="kwartaal",A30/3,IF(C30="jaar",A30/12,""))))))</f>
        <v>0</v>
      </c>
    </row>
    <row r="31" spans="1:6" ht="14" x14ac:dyDescent="0.3">
      <c r="A31" s="26">
        <v>0</v>
      </c>
      <c r="B31" s="24" t="s">
        <v>39</v>
      </c>
      <c r="C31" s="9" t="s">
        <v>4</v>
      </c>
      <c r="D31" s="10">
        <f t="shared" ref="D31:D43" si="1">IF(A31="","",IF(C31="week",A31*4.3333,IF(C31="4 weken",A31*1.0833,IF(C31="maand",A31*1,IF(C31="kwartaal",A31/3,IF(C31="jaar",A31/12,""))))))</f>
        <v>0</v>
      </c>
    </row>
    <row r="32" spans="1:6" ht="14" x14ac:dyDescent="0.3">
      <c r="A32" s="26">
        <v>0</v>
      </c>
      <c r="B32" s="24" t="s">
        <v>41</v>
      </c>
      <c r="C32" s="9" t="s">
        <v>4</v>
      </c>
      <c r="D32" s="10">
        <f t="shared" si="1"/>
        <v>0</v>
      </c>
    </row>
    <row r="33" spans="1:6" ht="14" x14ac:dyDescent="0.3">
      <c r="A33" s="26">
        <v>0</v>
      </c>
      <c r="B33" s="24" t="s">
        <v>11</v>
      </c>
      <c r="C33" s="9" t="s">
        <v>4</v>
      </c>
      <c r="D33" s="10">
        <f t="shared" si="1"/>
        <v>0</v>
      </c>
    </row>
    <row r="34" spans="1:6" ht="14" x14ac:dyDescent="0.3">
      <c r="A34" s="26">
        <v>0</v>
      </c>
      <c r="B34" s="24" t="s">
        <v>62</v>
      </c>
      <c r="C34" s="9" t="s">
        <v>4</v>
      </c>
      <c r="D34" s="10">
        <f t="shared" si="1"/>
        <v>0</v>
      </c>
      <c r="F34" t="s">
        <v>63</v>
      </c>
    </row>
    <row r="35" spans="1:6" ht="14" x14ac:dyDescent="0.3">
      <c r="A35" s="6"/>
      <c r="B35" s="24" t="s">
        <v>59</v>
      </c>
      <c r="C35" s="18" t="s">
        <v>4</v>
      </c>
      <c r="D35" s="10">
        <v>175</v>
      </c>
    </row>
    <row r="36" spans="1:6" ht="14.5" customHeight="1" x14ac:dyDescent="0.3">
      <c r="A36" s="6"/>
      <c r="B36" s="24" t="s">
        <v>60</v>
      </c>
      <c r="C36" s="18" t="s">
        <v>4</v>
      </c>
      <c r="D36" s="10">
        <f>IF(A7=1,100,0)</f>
        <v>0</v>
      </c>
    </row>
    <row r="37" spans="1:6" ht="13.5" customHeight="1" x14ac:dyDescent="0.3">
      <c r="A37" s="6"/>
      <c r="B37" s="27" t="s">
        <v>52</v>
      </c>
      <c r="C37" s="18" t="s">
        <v>4</v>
      </c>
      <c r="D37" s="10">
        <f>(A8+A9+A10)*60</f>
        <v>0</v>
      </c>
    </row>
    <row r="38" spans="1:6" ht="14" x14ac:dyDescent="0.3">
      <c r="A38" s="26">
        <v>0</v>
      </c>
      <c r="B38" s="24" t="s">
        <v>12</v>
      </c>
      <c r="C38" s="9" t="s">
        <v>4</v>
      </c>
      <c r="D38" s="10">
        <f t="shared" si="1"/>
        <v>0</v>
      </c>
    </row>
    <row r="39" spans="1:6" ht="14" x14ac:dyDescent="0.3">
      <c r="A39" s="26">
        <v>0</v>
      </c>
      <c r="B39" s="24" t="s">
        <v>13</v>
      </c>
      <c r="C39" s="9" t="s">
        <v>4</v>
      </c>
      <c r="D39" s="10">
        <f t="shared" si="1"/>
        <v>0</v>
      </c>
    </row>
    <row r="40" spans="1:6" ht="28" x14ac:dyDescent="0.3">
      <c r="A40" s="26">
        <v>0</v>
      </c>
      <c r="B40" s="28" t="s">
        <v>14</v>
      </c>
      <c r="C40" s="9" t="s">
        <v>4</v>
      </c>
      <c r="D40" s="10">
        <f t="shared" si="1"/>
        <v>0</v>
      </c>
    </row>
    <row r="41" spans="1:6" ht="14" x14ac:dyDescent="0.3">
      <c r="A41" s="26">
        <v>0</v>
      </c>
      <c r="B41" s="28" t="s">
        <v>22</v>
      </c>
      <c r="C41" s="9" t="s">
        <v>4</v>
      </c>
      <c r="D41" s="10">
        <f t="shared" si="1"/>
        <v>0</v>
      </c>
    </row>
    <row r="42" spans="1:6" ht="15.5" customHeight="1" x14ac:dyDescent="0.3">
      <c r="A42" s="29"/>
      <c r="B42" s="28" t="s">
        <v>29</v>
      </c>
      <c r="C42" s="16" t="s">
        <v>4</v>
      </c>
      <c r="D42" s="10">
        <f>15+IF(SUM(A$7:A$10)&lt;1,0,15+18*(SUM(A$7:A$10)-1))</f>
        <v>15</v>
      </c>
      <c r="F42" t="s">
        <v>61</v>
      </c>
    </row>
    <row r="43" spans="1:6" ht="15.5" customHeight="1" x14ac:dyDescent="0.3">
      <c r="A43" s="26">
        <v>0</v>
      </c>
      <c r="B43" s="36" t="s">
        <v>64</v>
      </c>
      <c r="C43" s="16" t="s">
        <v>4</v>
      </c>
      <c r="D43" s="10">
        <f t="shared" si="1"/>
        <v>0</v>
      </c>
    </row>
    <row r="44" spans="1:6" ht="14.5" thickBot="1" x14ac:dyDescent="0.35">
      <c r="A44" s="6"/>
      <c r="B44" s="2"/>
      <c r="C44" s="2"/>
      <c r="D44" s="4"/>
    </row>
    <row r="45" spans="1:6" ht="14.5" thickBot="1" x14ac:dyDescent="0.35">
      <c r="A45" s="6"/>
      <c r="B45" s="8" t="s">
        <v>15</v>
      </c>
      <c r="C45" s="8"/>
      <c r="D45" s="15">
        <f>SUM(D30:D42)</f>
        <v>190</v>
      </c>
    </row>
    <row r="46" spans="1:6" ht="14" x14ac:dyDescent="0.3">
      <c r="A46" s="2"/>
      <c r="B46" s="12"/>
      <c r="C46" s="12"/>
      <c r="D46" s="4"/>
    </row>
    <row r="47" spans="1:6" ht="14" x14ac:dyDescent="0.3">
      <c r="A47" s="6"/>
      <c r="B47" s="8" t="s">
        <v>16</v>
      </c>
      <c r="C47" s="30"/>
      <c r="D47" s="13" t="str">
        <f>IF(D26-D45&lt;=D12,"wel","niet")</f>
        <v>wel</v>
      </c>
    </row>
    <row r="48" spans="1:6" x14ac:dyDescent="0.25">
      <c r="D48" s="31"/>
    </row>
    <row r="49" spans="2:5" ht="14" x14ac:dyDescent="0.3">
      <c r="B49" s="8" t="s">
        <v>53</v>
      </c>
      <c r="D49" s="31" t="str">
        <f>IF((((D26-D45)-D12)/D12) &lt; 0,"",((D26-D45)-D12)/D12)</f>
        <v/>
      </c>
    </row>
    <row r="51" spans="2:5" hidden="1" outlineLevel="1" x14ac:dyDescent="0.25">
      <c r="B51" s="32" t="s">
        <v>46</v>
      </c>
      <c r="D51" s="33">
        <f>D12</f>
        <v>315</v>
      </c>
      <c r="E51" t="s">
        <v>42</v>
      </c>
    </row>
    <row r="52" spans="2:5" hidden="1" outlineLevel="1" x14ac:dyDescent="0.25">
      <c r="B52" s="32" t="s">
        <v>47</v>
      </c>
      <c r="D52" s="33">
        <f>D26</f>
        <v>0</v>
      </c>
      <c r="E52" t="s">
        <v>43</v>
      </c>
    </row>
    <row r="53" spans="2:5" hidden="1" outlineLevel="1" x14ac:dyDescent="0.25">
      <c r="B53" s="32" t="s">
        <v>48</v>
      </c>
      <c r="D53" s="33">
        <f>D45</f>
        <v>190</v>
      </c>
      <c r="E53" t="s">
        <v>44</v>
      </c>
    </row>
    <row r="54" spans="2:5" hidden="1" outlineLevel="1" x14ac:dyDescent="0.25">
      <c r="B54" s="32" t="s">
        <v>49</v>
      </c>
      <c r="D54" s="33">
        <f>D52-D53</f>
        <v>-190</v>
      </c>
    </row>
    <row r="55" spans="2:5" hidden="1" outlineLevel="1" x14ac:dyDescent="0.25">
      <c r="B55" s="32" t="s">
        <v>50</v>
      </c>
      <c r="D55" s="33">
        <f>D54-D51</f>
        <v>-505</v>
      </c>
    </row>
    <row r="56" spans="2:5" hidden="1" outlineLevel="1" x14ac:dyDescent="0.25">
      <c r="B56" s="32" t="s">
        <v>51</v>
      </c>
      <c r="D56" s="31">
        <f>D55/D51</f>
        <v>-1.6031746031746033</v>
      </c>
      <c r="E56" t="s">
        <v>45</v>
      </c>
    </row>
    <row r="57" spans="2:5" collapsed="1" x14ac:dyDescent="0.25"/>
  </sheetData>
  <sheetProtection selectLockedCells="1" selectUnlockedCells="1"/>
  <mergeCells count="2">
    <mergeCell ref="C14:D14"/>
    <mergeCell ref="C29:D29"/>
  </mergeCells>
  <pageMargins left="0.74791666666666667" right="0.74791666666666667" top="0.98402777777777772" bottom="0.98402777777777772" header="0.51180555555555551" footer="0.51180555555555551"/>
  <pageSetup paperSize="9" scale="72" firstPageNumber="0"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Periode fout - kies uit lijst via selectie-pijltje" promptTitle="Betaal-periode" prompt="Geef betalingsperiode waar bedrag op slaat (wordt omgerekent naar maand)" xr:uid="{913AAF44-AA95-4265-BE08-0335B31E086F}">
          <x14:formula1>
            <xm:f>Blad2!$A$1:$A$5</xm:f>
          </x14:formula1>
          <xm:sqref>C15:C22 C30:C43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4" sqref="A4"/>
    </sheetView>
  </sheetViews>
  <sheetFormatPr defaultColWidth="8.81640625" defaultRowHeight="12.5" x14ac:dyDescent="0.25"/>
  <sheetData>
    <row r="1" spans="1:1" x14ac:dyDescent="0.25">
      <c r="A1" t="s">
        <v>4</v>
      </c>
    </row>
    <row r="2" spans="1:1" x14ac:dyDescent="0.25">
      <c r="A2" t="s">
        <v>18</v>
      </c>
    </row>
    <row r="3" spans="1:1" x14ac:dyDescent="0.25">
      <c r="A3" t="s">
        <v>17</v>
      </c>
    </row>
    <row r="4" spans="1:1" x14ac:dyDescent="0.25">
      <c r="A4" t="s">
        <v>19</v>
      </c>
    </row>
    <row r="5" spans="1:1" x14ac:dyDescent="0.25">
      <c r="A5" t="s">
        <v>20</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1640625" defaultRowHeight="12.5" x14ac:dyDescent="0.25"/>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609F4F7C7D8C2499D74688F83182B4F" ma:contentTypeVersion="13" ma:contentTypeDescription="Create a new document." ma:contentTypeScope="" ma:versionID="87c55c06995819b142ef66e7e44669b2">
  <xsd:schema xmlns:xsd="http://www.w3.org/2001/XMLSchema" xmlns:xs="http://www.w3.org/2001/XMLSchema" xmlns:p="http://schemas.microsoft.com/office/2006/metadata/properties" xmlns:ns3="045f076a-6a06-41a6-a064-ae3ca3fc0587" xmlns:ns4="b6cc30e0-c8e8-4534-a11b-a956cf09238e" targetNamespace="http://schemas.microsoft.com/office/2006/metadata/properties" ma:root="true" ma:fieldsID="5ea9b770c8377559f9a09bbfd319696a" ns3:_="" ns4:_="">
    <xsd:import namespace="045f076a-6a06-41a6-a064-ae3ca3fc0587"/>
    <xsd:import namespace="b6cc30e0-c8e8-4534-a11b-a956cf09238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f076a-6a06-41a6-a064-ae3ca3fc058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cc30e0-c8e8-4534-a11b-a956cf09238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F18920-E2A9-476D-B34D-3858F1F9DC3C}">
  <ds:schemaRefs>
    <ds:schemaRef ds:uri="http://schemas.microsoft.com/sharepoint/v3/contenttype/forms"/>
  </ds:schemaRefs>
</ds:datastoreItem>
</file>

<file path=customXml/itemProps2.xml><?xml version="1.0" encoding="utf-8"?>
<ds:datastoreItem xmlns:ds="http://schemas.openxmlformats.org/officeDocument/2006/customXml" ds:itemID="{F00BEDF1-117D-4422-B73D-D1AA362AFC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5f076a-6a06-41a6-a064-ae3ca3fc0587"/>
    <ds:schemaRef ds:uri="b6cc30e0-c8e8-4534-a11b-a956cf092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7361A0-25B4-4537-8622-9AFF1DEBEFD7}">
  <ds:schemaRefs>
    <ds:schemaRef ds:uri="http://schemas.microsoft.com/office/infopath/2007/PartnerControls"/>
    <ds:schemaRef ds:uri="http://schemas.openxmlformats.org/package/2006/metadata/core-properties"/>
    <ds:schemaRef ds:uri="http://schemas.microsoft.com/office/2006/documentManagement/types"/>
    <ds:schemaRef ds:uri="b6cc30e0-c8e8-4534-a11b-a956cf09238e"/>
    <ds:schemaRef ds:uri="http://purl.org/dc/terms/"/>
    <ds:schemaRef ds:uri="http://purl.org/dc/elements/1.1/"/>
    <ds:schemaRef ds:uri="http://purl.org/dc/dcmitype/"/>
    <ds:schemaRef ds:uri="045f076a-6a06-41a6-a064-ae3ca3fc0587"/>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Stellingwerff, Roeland</dc:creator>
  <cp:lastModifiedBy>Anne Alles</cp:lastModifiedBy>
  <cp:lastPrinted>2023-12-06T08:31:46Z</cp:lastPrinted>
  <dcterms:created xsi:type="dcterms:W3CDTF">2018-01-24T15:23:42Z</dcterms:created>
  <dcterms:modified xsi:type="dcterms:W3CDTF">2024-01-04T21:54:04Z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0x0101000609F4F7C7D8C2499D74688F83182B4F</vt:lpwstr>
  </property>
</Properties>
</file>