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s\Voedselbank\Documents\Klantendossiers\Actief\"/>
    </mc:Choice>
  </mc:AlternateContent>
  <xr:revisionPtr revIDLastSave="0" documentId="13_ncr:1_{8C7E5367-63BD-432E-8AD5-D389BD877CE6}" xr6:coauthVersionLast="47" xr6:coauthVersionMax="47" xr10:uidLastSave="{00000000-0000-0000-0000-000000000000}"/>
  <bookViews>
    <workbookView xWindow="-110" yWindow="-110" windowWidth="19420" windowHeight="10420" xr2:uid="{00000000-000D-0000-FFFF-FFFF00000000}"/>
  </bookViews>
  <sheets>
    <sheet name="Blad1" sheetId="1" r:id="rId1"/>
    <sheet name="Blad2" sheetId="2" r:id="rId2"/>
    <sheet name="Blad3" sheetId="3" r:id="rId3"/>
  </sheets>
  <definedNames>
    <definedName name="_xlnm._FilterDatabase" localSheetId="0" hidden="1">Blad1!$A$14:$D$22</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4" i="1" l="1"/>
  <c r="D10" i="1"/>
  <c r="D9" i="1"/>
  <c r="D8" i="1"/>
  <c r="D7" i="1"/>
  <c r="D6" i="1"/>
  <c r="D39" i="1"/>
  <c r="D38" i="1"/>
  <c r="D49" i="1"/>
  <c r="D43" i="1"/>
  <c r="D42" i="1"/>
  <c r="D41" i="1"/>
  <c r="D23" i="1"/>
  <c r="D37" i="1"/>
  <c r="D51" i="1"/>
  <c r="D35" i="1"/>
  <c r="D50" i="1"/>
  <c r="D12" i="1" l="1"/>
  <c r="D59" i="1" s="1"/>
  <c r="D17" i="1"/>
  <c r="D45" i="1"/>
  <c r="D32" i="1"/>
  <c r="D33" i="1"/>
  <c r="D34" i="1"/>
  <c r="D46" i="1"/>
  <c r="D47" i="1"/>
  <c r="D48" i="1"/>
  <c r="D31" i="1"/>
  <c r="D18" i="1"/>
  <c r="D19" i="1"/>
  <c r="D20" i="1"/>
  <c r="D21" i="1"/>
  <c r="D22" i="1"/>
  <c r="D15" i="1"/>
  <c r="D16" i="1"/>
  <c r="D27" i="1" l="1"/>
  <c r="D53" i="1"/>
  <c r="D57" i="1" l="1"/>
  <c r="D61" i="1"/>
  <c r="D60" i="1"/>
  <c r="D55" i="1"/>
  <c r="D62" i="1" l="1"/>
  <c r="D63" i="1" s="1"/>
  <c r="D64" i="1" s="1"/>
</calcChain>
</file>

<file path=xl/sharedStrings.xml><?xml version="1.0" encoding="utf-8"?>
<sst xmlns="http://schemas.openxmlformats.org/spreadsheetml/2006/main" count="106" uniqueCount="75">
  <si>
    <t>aantal</t>
  </si>
  <si>
    <t>Gezinssamenstelling</t>
  </si>
  <si>
    <t>Berekening critera per maand</t>
  </si>
  <si>
    <t>Netto loon of uitkering (salaris, AOW, WAO,WW, etc)</t>
  </si>
  <si>
    <t>maand</t>
  </si>
  <si>
    <t>Netto loon of uitkering van partner</t>
  </si>
  <si>
    <t xml:space="preserve">Zorgtoeslag, </t>
  </si>
  <si>
    <t xml:space="preserve">Huurtoeslag, </t>
  </si>
  <si>
    <t>Reserveringen bij bewindvoerder(s)</t>
  </si>
  <si>
    <t>Totaal inkomen per maand</t>
  </si>
  <si>
    <t xml:space="preserve">Water </t>
  </si>
  <si>
    <t xml:space="preserve">Gemeentebelastingen (voor zover die daadwerkelijk worden betaald) </t>
  </si>
  <si>
    <t xml:space="preserve">Waterschapslasten (voor zover die daadwerkelijk worden betaald) </t>
  </si>
  <si>
    <t>Aantoonbare aflossing van schulden, wanneer deze schuld schriftelijk is vastgelegd en aflossingen via bankafschriften zijn te controleren</t>
  </si>
  <si>
    <t>Totaal uitgaven</t>
  </si>
  <si>
    <t>Klant komt wel/niet in aanmerking voor voedselpakket</t>
  </si>
  <si>
    <t>week</t>
  </si>
  <si>
    <t>4 weken</t>
  </si>
  <si>
    <t>kwartaal</t>
  </si>
  <si>
    <t>jaar</t>
  </si>
  <si>
    <t>Opgegeven bedrag slaat op periode (week, 4 weken, maand, kwartaal, jaar)</t>
  </si>
  <si>
    <t>Kosten van kinderopvang, mits noodzakelijk en na aftrek toeslagen</t>
  </si>
  <si>
    <t>Inkomen (€)</t>
  </si>
  <si>
    <t>Specificatie inkomen</t>
  </si>
  <si>
    <t>Specificatie uitgaven</t>
  </si>
  <si>
    <t>alleen de grijze vakken invullen (aantallen en €-bedragen+betaalperiode)</t>
  </si>
  <si>
    <t xml:space="preserve">nummer </t>
  </si>
  <si>
    <t>Vervoer (€15,-- 1ste persoon, €15,-- 2de persoon, €18,-- iedere volgende persoon)</t>
  </si>
  <si>
    <t>Opgegeven bedrag slaat op periode (maand)</t>
  </si>
  <si>
    <t>wekelijks bedrag x 4,3333</t>
  </si>
  <si>
    <t>4-wekelijks bedrag x 1,08333</t>
  </si>
  <si>
    <t>kwartaalbedrag / 3</t>
  </si>
  <si>
    <t>jaarbedrag / 12</t>
  </si>
  <si>
    <t>Omrekenfaktor naar maandbedrag:</t>
  </si>
  <si>
    <t>Uitgaven (€) / aantal</t>
  </si>
  <si>
    <t>GELE CELLEN ZIJN BEREKENINGEN - NIET INVULLEN!!</t>
  </si>
  <si>
    <t>Alimentatie</t>
  </si>
  <si>
    <t>Energie (gas en elektriciteit) + jaarafrekening</t>
  </si>
  <si>
    <t>Voor een huishouden (minimaal 2 volwassenen) minder dan 15% hoger,</t>
  </si>
  <si>
    <t>Voor alleenstaanden (maximaal 1 volwassene) minder dan 10% hoger,</t>
  </si>
  <si>
    <t>Voor alleenstaanden met kinderen minder dan 20% hoger,</t>
  </si>
  <si>
    <t>Als een van bovenstaande 3 situaties van toepassing is, dan start een traject waarin we 6 maanden lang een pakket verstrekken</t>
  </si>
  <si>
    <t>normbedrag</t>
  </si>
  <si>
    <t>inkomen</t>
  </si>
  <si>
    <t>uitgaven</t>
  </si>
  <si>
    <t>in-uit</t>
  </si>
  <si>
    <t>verschil met norm</t>
  </si>
  <si>
    <t>verschil met norm, als % van norn</t>
  </si>
  <si>
    <t>Indien u niet in aanmerking komt en % is minder dan 15,  neem dan contact met ons op</t>
  </si>
  <si>
    <t>Autoverzekering en wegenbelasting: met een maximum van €100 per maand mits een auto noodzakelijk is om medische redenen of vanwege het ontbreken van openbaar vervoer of om uit huis geplaatste kinderen te kunnen bezoeken en de kosten niet worden vergoed.</t>
  </si>
  <si>
    <t>Verzekeringen (zorg,inboedel,WA,uitvaart,dierenarts,vervoersmiddelen,rechtsbijstand)</t>
  </si>
  <si>
    <t>Vervoersmiddelen (werkelijke kosten)</t>
  </si>
  <si>
    <r>
      <t xml:space="preserve">Overige niet vergoede kosten </t>
    </r>
    <r>
      <rPr>
        <sz val="9"/>
        <rFont val="Arial"/>
        <family val="2"/>
      </rPr>
      <t>(eigen bijdrage voor ziektekosten, overige uitgaven)</t>
    </r>
    <r>
      <rPr>
        <sz val="11"/>
        <rFont val="Arial"/>
        <family val="2"/>
      </rPr>
      <t xml:space="preserve"> mits aantoonbaar</t>
    </r>
  </si>
  <si>
    <r>
      <t xml:space="preserve">Bijzondere bijstand, noodfonds energie, langdurigheidstoeslag, kleine inkomsten uit hobby, vakantietoeslag, kinderbijslag, studiefinanciering, PGB, krantenwijk of bijbaantje van kinderen tellen </t>
    </r>
    <r>
      <rPr>
        <b/>
        <sz val="11"/>
        <rFont val="Arial"/>
        <family val="2"/>
      </rPr>
      <t>NIET</t>
    </r>
    <r>
      <rPr>
        <sz val="11"/>
        <rFont val="Arial"/>
        <family val="2"/>
      </rPr>
      <t xml:space="preserve"> mee.</t>
    </r>
  </si>
  <si>
    <t>(voorlopige) inkomstenbelastingteruggave van aanvrager en kindgebonden budget</t>
  </si>
  <si>
    <t>Bijzondere bijstand bij Bewindvoering</t>
  </si>
  <si>
    <t>Netto loon of uitkering inwonende 27+, max. €300,-- ("kostgeld") per persoon per maand</t>
  </si>
  <si>
    <t>• Huishoudelijke en persoonlijke uitgaven o telefoon, televisie, internet o bankkosten o vervoer o zelfzorgmiddelen o eigen risico zorgverzekering o was- en schoonmaakartikelen o persoonlijke verzorging</t>
  </si>
  <si>
    <t>Minderjarige/inwonende student (€ 60,- pp)</t>
  </si>
  <si>
    <t>Sociale participatie hoofdaanvrager (€ 60,-)</t>
  </si>
  <si>
    <t>Sociale participatie partner (€ 40,-)</t>
  </si>
  <si>
    <t>Sociale participatie 18+er zonder inkomen (€ 20,-)</t>
  </si>
  <si>
    <t>Reserveringsuitgaven overige 18+er zonder inkomen (kleding)</t>
  </si>
  <si>
    <t>Huisdieren (daadwerkelijke kosten dierenarts mits geen verzekering)</t>
  </si>
  <si>
    <t xml:space="preserve">Huur of rente en aflossing hypotheek </t>
  </si>
  <si>
    <t>Plus partner  €125,- per maand</t>
  </si>
  <si>
    <t>Plus aantal volwassenen (18+) € 125,- per maand per persoon mits GEEN EIGEN INKOMEN</t>
  </si>
  <si>
    <t>Plus aantal kinderen t/m 11 jaar € 125,- per maand</t>
  </si>
  <si>
    <t xml:space="preserve">Plus aantal kinderen 12 t/m 17 jaar € 125,- per maand </t>
  </si>
  <si>
    <t>CAK mits niet vergoed door gemeente; Scootmobiel: werkelijke kosten tenzij vergoed</t>
  </si>
  <si>
    <t>Basis (1 persoon; de hoofd-aanvrager) € 335,- per maand</t>
  </si>
  <si>
    <t>Huishoudelijke en persoonlijke uitgaven Hoofdaanvrager (€ 175,-)</t>
  </si>
  <si>
    <t>Persoonlijke uitgaven Partner (€ 100,-)</t>
  </si>
  <si>
    <t>Reserveringsuitgaven Hoofdaanvrager (kleding, kleine reparaties, inboedel)</t>
  </si>
  <si>
    <t>Persoonlijke uitgaven overige 18+er zonder inkomen (€ 60,-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</si>
</sst>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_-"/>
    <numFmt numFmtId="165" formatCode="[$€-413]\ #,##0.00;[Red][$€-413]\ #,##0.00\-"/>
  </numFmts>
  <fonts count="9" x14ac:knownFonts="1">
    <font>
      <sz val="10"/>
      <name val="Arial"/>
      <family val="2"/>
    </font>
    <font>
      <sz val="11"/>
      <name val="Arial"/>
      <family val="2"/>
    </font>
    <font>
      <b/>
      <sz val="11"/>
      <name val="Arial"/>
      <family val="2"/>
    </font>
    <font>
      <b/>
      <u/>
      <sz val="11"/>
      <name val="Arial"/>
      <family val="2"/>
    </font>
    <font>
      <sz val="11"/>
      <color indexed="63"/>
      <name val="Arial"/>
      <family val="2"/>
    </font>
    <font>
      <sz val="11"/>
      <name val="Verdana"/>
      <family val="2"/>
    </font>
    <font>
      <b/>
      <u/>
      <sz val="10"/>
      <name val="Arial"/>
      <family val="2"/>
    </font>
    <font>
      <sz val="10"/>
      <name val="Arial"/>
      <family val="2"/>
    </font>
    <font>
      <sz val="9"/>
      <name val="Arial"/>
      <family val="2"/>
    </font>
  </fonts>
  <fills count="12">
    <fill>
      <patternFill patternType="none"/>
    </fill>
    <fill>
      <patternFill patternType="gray125"/>
    </fill>
    <fill>
      <patternFill patternType="solid">
        <fgColor indexed="22"/>
        <bgColor indexed="31"/>
      </patternFill>
    </fill>
    <fill>
      <patternFill patternType="solid">
        <fgColor indexed="43"/>
        <bgColor indexed="26"/>
      </patternFill>
    </fill>
    <fill>
      <patternFill patternType="solid">
        <fgColor indexed="11"/>
        <bgColor indexed="49"/>
      </patternFill>
    </fill>
    <fill>
      <patternFill patternType="solid">
        <fgColor theme="0"/>
        <bgColor indexed="31"/>
      </patternFill>
    </fill>
    <fill>
      <patternFill patternType="solid">
        <fgColor theme="7"/>
        <bgColor indexed="64"/>
      </patternFill>
    </fill>
    <fill>
      <patternFill patternType="solid">
        <fgColor rgb="FFFF0000"/>
        <bgColor indexed="64"/>
      </patternFill>
    </fill>
    <fill>
      <patternFill patternType="solid">
        <fgColor rgb="FFFFFF99"/>
        <bgColor indexed="64"/>
      </patternFill>
    </fill>
    <fill>
      <patternFill patternType="solid">
        <fgColor theme="0"/>
        <bgColor indexed="26"/>
      </patternFill>
    </fill>
    <fill>
      <patternFill patternType="solid">
        <fgColor rgb="FFFFFF99"/>
        <bgColor indexed="26"/>
      </patternFill>
    </fill>
    <fill>
      <patternFill patternType="solid">
        <fgColor theme="0"/>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41">
    <xf numFmtId="0" fontId="0" fillId="0" borderId="0" xfId="0"/>
    <xf numFmtId="0" fontId="1" fillId="2" borderId="0" xfId="0" applyFont="1" applyFill="1"/>
    <xf numFmtId="0" fontId="1" fillId="0" borderId="0" xfId="0" applyFont="1"/>
    <xf numFmtId="0" fontId="2" fillId="0" borderId="0" xfId="0" applyFont="1" applyAlignment="1">
      <alignment horizontal="center"/>
    </xf>
    <xf numFmtId="164" fontId="1" fillId="0" borderId="0" xfId="0" applyNumberFormat="1" applyFont="1"/>
    <xf numFmtId="0" fontId="3" fillId="0" borderId="0" xfId="0" applyFont="1"/>
    <xf numFmtId="0" fontId="1" fillId="0" borderId="0" xfId="0" applyFont="1" applyAlignment="1">
      <alignment horizontal="center"/>
    </xf>
    <xf numFmtId="0" fontId="4" fillId="0" borderId="0" xfId="0" applyFont="1"/>
    <xf numFmtId="0" fontId="2" fillId="0" borderId="0" xfId="0" applyFont="1" applyAlignment="1">
      <alignment horizontal="right"/>
    </xf>
    <xf numFmtId="0" fontId="1" fillId="2" borderId="0" xfId="0" applyFont="1" applyFill="1" applyAlignment="1">
      <alignment horizontal="center" vertical="center"/>
    </xf>
    <xf numFmtId="164" fontId="1" fillId="3" borderId="0" xfId="0" applyNumberFormat="1" applyFont="1" applyFill="1" applyAlignment="1">
      <alignment vertical="center"/>
    </xf>
    <xf numFmtId="0" fontId="1" fillId="0" borderId="0" xfId="0" applyFont="1" applyAlignment="1">
      <alignment vertical="center" wrapText="1"/>
    </xf>
    <xf numFmtId="0" fontId="5" fillId="0" borderId="0" xfId="0" applyFont="1"/>
    <xf numFmtId="164" fontId="2" fillId="4" borderId="0" xfId="0" applyNumberFormat="1" applyFont="1" applyFill="1" applyAlignment="1">
      <alignment horizontal="center"/>
    </xf>
    <xf numFmtId="0" fontId="2" fillId="6" borderId="0" xfId="0" applyFont="1" applyFill="1" applyAlignment="1">
      <alignment horizontal="center"/>
    </xf>
    <xf numFmtId="164" fontId="2" fillId="3" borderId="1" xfId="0" applyNumberFormat="1" applyFont="1" applyFill="1" applyBorder="1"/>
    <xf numFmtId="0" fontId="1" fillId="0" borderId="0" xfId="0" applyFont="1" applyAlignment="1">
      <alignment horizontal="center" vertical="center"/>
    </xf>
    <xf numFmtId="0" fontId="6" fillId="0" borderId="0" xfId="0" applyFont="1"/>
    <xf numFmtId="0" fontId="1" fillId="5" borderId="0" xfId="0" applyFont="1" applyFill="1" applyAlignment="1">
      <alignment horizontal="center" vertical="center"/>
    </xf>
    <xf numFmtId="164" fontId="1" fillId="3" borderId="0" xfId="0" applyNumberFormat="1" applyFont="1" applyFill="1"/>
    <xf numFmtId="0" fontId="2" fillId="7" borderId="0" xfId="0" applyFont="1" applyFill="1"/>
    <xf numFmtId="0" fontId="2" fillId="8" borderId="0" xfId="0" applyFont="1" applyFill="1"/>
    <xf numFmtId="0" fontId="2" fillId="6" borderId="0" xfId="0" applyFont="1" applyFill="1" applyAlignment="1">
      <alignment horizontal="center" wrapText="1"/>
    </xf>
    <xf numFmtId="0" fontId="1" fillId="5" borderId="2" xfId="0" applyFont="1" applyFill="1" applyBorder="1" applyAlignment="1">
      <alignment horizontal="center"/>
    </xf>
    <xf numFmtId="0" fontId="1" fillId="0" borderId="2" xfId="0" applyFont="1" applyBorder="1"/>
    <xf numFmtId="0" fontId="1" fillId="2" borderId="2" xfId="0" applyFont="1" applyFill="1" applyBorder="1" applyAlignment="1">
      <alignment horizontal="center"/>
    </xf>
    <xf numFmtId="165" fontId="1" fillId="2" borderId="2" xfId="0" applyNumberFormat="1" applyFont="1" applyFill="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wrapText="1"/>
    </xf>
    <xf numFmtId="165" fontId="1" fillId="0" borderId="2" xfId="0" applyNumberFormat="1" applyFont="1" applyBorder="1" applyAlignment="1">
      <alignment horizontal="center" vertical="center"/>
    </xf>
    <xf numFmtId="9" fontId="2" fillId="0" borderId="0" xfId="1" applyFont="1" applyAlignment="1">
      <alignment horizontal="right"/>
    </xf>
    <xf numFmtId="9" fontId="0" fillId="0" borderId="0" xfId="1" applyFont="1"/>
    <xf numFmtId="0" fontId="0" fillId="0" borderId="0" xfId="0" applyAlignment="1">
      <alignment horizontal="right"/>
    </xf>
    <xf numFmtId="164" fontId="0" fillId="0" borderId="0" xfId="0" applyNumberFormat="1"/>
    <xf numFmtId="0" fontId="1" fillId="0" borderId="0" xfId="0" applyFont="1" applyAlignment="1">
      <alignment wrapText="1"/>
    </xf>
    <xf numFmtId="165" fontId="1" fillId="5" borderId="0" xfId="0" applyNumberFormat="1" applyFont="1" applyFill="1" applyAlignment="1">
      <alignment horizontal="center" vertical="center"/>
    </xf>
    <xf numFmtId="164" fontId="1" fillId="9" borderId="0" xfId="0" applyNumberFormat="1" applyFont="1" applyFill="1" applyAlignment="1">
      <alignment vertical="center"/>
    </xf>
    <xf numFmtId="164" fontId="1" fillId="10" borderId="0" xfId="0" applyNumberFormat="1" applyFont="1" applyFill="1" applyAlignment="1">
      <alignment vertical="center"/>
    </xf>
    <xf numFmtId="0" fontId="0" fillId="11" borderId="0" xfId="0" applyFill="1"/>
    <xf numFmtId="0" fontId="2" fillId="6" borderId="0" xfId="0" applyFont="1" applyFill="1" applyAlignment="1">
      <alignment wrapText="1"/>
    </xf>
    <xf numFmtId="0" fontId="0" fillId="6" borderId="0" xfId="0" applyFill="1" applyAlignment="1">
      <alignment wrapText="1"/>
    </xf>
  </cellXfs>
  <cellStyles count="2">
    <cellStyle name="Procent" xfId="1" builtinId="5"/>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65"/>
  <sheetViews>
    <sheetView tabSelected="1" topLeftCell="A12" zoomScaleNormal="100" workbookViewId="0">
      <selection activeCell="D44" sqref="D44"/>
    </sheetView>
  </sheetViews>
  <sheetFormatPr defaultColWidth="8.81640625" defaultRowHeight="12.5" outlineLevelRow="1" x14ac:dyDescent="0.25"/>
  <cols>
    <col min="1" max="1" width="12.81640625" customWidth="1"/>
    <col min="2" max="2" width="82.54296875" bestFit="1" customWidth="1"/>
    <col min="3" max="3" width="14.1796875" customWidth="1"/>
    <col min="4" max="4" width="13.453125" customWidth="1"/>
    <col min="6" max="6" width="31.453125" bestFit="1" customWidth="1"/>
  </cols>
  <sheetData>
    <row r="2" spans="1:6" ht="14" x14ac:dyDescent="0.3">
      <c r="A2" s="1" t="s">
        <v>26</v>
      </c>
      <c r="B2" s="20" t="s">
        <v>25</v>
      </c>
      <c r="C2" s="2"/>
      <c r="D2" s="2"/>
    </row>
    <row r="3" spans="1:6" ht="14" x14ac:dyDescent="0.3">
      <c r="A3" s="2"/>
      <c r="B3" s="21" t="s">
        <v>35</v>
      </c>
      <c r="C3" s="2"/>
      <c r="D3" s="2"/>
    </row>
    <row r="4" spans="1:6" ht="14" x14ac:dyDescent="0.3">
      <c r="A4" s="3"/>
      <c r="B4" s="2"/>
      <c r="C4" s="2"/>
      <c r="D4" s="4"/>
    </row>
    <row r="5" spans="1:6" ht="14" x14ac:dyDescent="0.3">
      <c r="A5" s="14" t="s">
        <v>0</v>
      </c>
      <c r="B5" s="5" t="s">
        <v>1</v>
      </c>
      <c r="C5" s="5"/>
      <c r="D5" s="4"/>
    </row>
    <row r="6" spans="1:6" ht="14" x14ac:dyDescent="0.3">
      <c r="A6" s="23">
        <v>1</v>
      </c>
      <c r="B6" s="24" t="s">
        <v>70</v>
      </c>
      <c r="C6" s="2"/>
      <c r="D6" s="19">
        <f>335</f>
        <v>335</v>
      </c>
    </row>
    <row r="7" spans="1:6" ht="14" x14ac:dyDescent="0.3">
      <c r="A7" s="25">
        <v>0</v>
      </c>
      <c r="B7" s="24" t="s">
        <v>65</v>
      </c>
      <c r="C7" s="2"/>
      <c r="D7" s="19" t="str">
        <f>IF(A7&gt;0,(1*125),"")</f>
        <v/>
      </c>
    </row>
    <row r="8" spans="1:6" ht="14" x14ac:dyDescent="0.3">
      <c r="A8" s="25">
        <v>0</v>
      </c>
      <c r="B8" s="24" t="s">
        <v>66</v>
      </c>
      <c r="C8" s="2"/>
      <c r="D8" s="19" t="str">
        <f>IF(A8&gt;0,(A8*125),"")</f>
        <v/>
      </c>
    </row>
    <row r="9" spans="1:6" ht="14" x14ac:dyDescent="0.3">
      <c r="A9" s="25">
        <v>0</v>
      </c>
      <c r="B9" s="24" t="s">
        <v>67</v>
      </c>
      <c r="C9" s="2"/>
      <c r="D9" s="19" t="str">
        <f>IF(A9&gt;0,(A9*125),"")</f>
        <v/>
      </c>
    </row>
    <row r="10" spans="1:6" ht="14" x14ac:dyDescent="0.3">
      <c r="A10" s="25">
        <v>0</v>
      </c>
      <c r="B10" s="24" t="s">
        <v>68</v>
      </c>
      <c r="C10" s="2"/>
      <c r="D10" s="19" t="str">
        <f>IF(A10&gt;0,(A10*125),"")</f>
        <v/>
      </c>
    </row>
    <row r="11" spans="1:6" ht="14.5" thickBot="1" x14ac:dyDescent="0.35">
      <c r="A11" s="6"/>
      <c r="B11" s="7"/>
      <c r="C11" s="7"/>
      <c r="D11" s="4"/>
    </row>
    <row r="12" spans="1:6" ht="14.5" thickBot="1" x14ac:dyDescent="0.35">
      <c r="A12" s="6"/>
      <c r="B12" s="8" t="s">
        <v>2</v>
      </c>
      <c r="C12" s="8"/>
      <c r="D12" s="15">
        <f>SUM(D6:D10)</f>
        <v>335</v>
      </c>
    </row>
    <row r="13" spans="1:6" ht="14" x14ac:dyDescent="0.3">
      <c r="A13" s="6"/>
      <c r="B13" s="2"/>
      <c r="C13" s="2"/>
      <c r="D13" s="4"/>
    </row>
    <row r="14" spans="1:6" ht="39" customHeight="1" x14ac:dyDescent="0.3">
      <c r="A14" s="14" t="s">
        <v>22</v>
      </c>
      <c r="B14" s="5" t="s">
        <v>23</v>
      </c>
      <c r="C14" s="39" t="s">
        <v>20</v>
      </c>
      <c r="D14" s="40"/>
      <c r="F14" s="17" t="s">
        <v>33</v>
      </c>
    </row>
    <row r="15" spans="1:6" ht="14" x14ac:dyDescent="0.3">
      <c r="A15" s="26">
        <v>0</v>
      </c>
      <c r="B15" s="24" t="s">
        <v>3</v>
      </c>
      <c r="C15" s="9" t="s">
        <v>4</v>
      </c>
      <c r="D15" s="10">
        <f>IF(A15="","",IF(C15="week",A15*4.3333,IF(C15="4 weken",A15*1.0833,IF(C15="maand",A15*1,IF(C15="kwartaal",A15/3,IF(C15="jaar",A15/12,""))))))</f>
        <v>0</v>
      </c>
      <c r="F15" t="s">
        <v>29</v>
      </c>
    </row>
    <row r="16" spans="1:6" ht="14" x14ac:dyDescent="0.3">
      <c r="A16" s="26">
        <v>0</v>
      </c>
      <c r="B16" s="24" t="s">
        <v>5</v>
      </c>
      <c r="C16" s="9" t="s">
        <v>4</v>
      </c>
      <c r="D16" s="10">
        <f>IF(A16="","",IF(C16="week",A16*4.3333,IF(C16="4 weken",A16*1.0833,IF(C16="maand",A16*1,IF(C16="kwartaal",A16/3,IF(C16="jaar",A16/12,""))))))</f>
        <v>0</v>
      </c>
      <c r="F16" t="s">
        <v>30</v>
      </c>
    </row>
    <row r="17" spans="1:6" ht="14" x14ac:dyDescent="0.25">
      <c r="A17" s="26">
        <v>0</v>
      </c>
      <c r="B17" s="27" t="s">
        <v>56</v>
      </c>
      <c r="C17" s="9" t="s">
        <v>4</v>
      </c>
      <c r="D17" s="10">
        <f t="shared" ref="D17:D22" si="0">IF(A17="","",IF(C17="week",A17*4.3333,IF(C17="4 weken",A17*1.0833,IF(C17="maand",A17*1,IF(C17="kwartaal",A17/3,IF(C17="jaar",A17/12,""))))))</f>
        <v>0</v>
      </c>
      <c r="F17" t="s">
        <v>31</v>
      </c>
    </row>
    <row r="18" spans="1:6" ht="14" x14ac:dyDescent="0.3">
      <c r="A18" s="26">
        <v>0</v>
      </c>
      <c r="B18" s="24" t="s">
        <v>6</v>
      </c>
      <c r="C18" s="9" t="s">
        <v>4</v>
      </c>
      <c r="D18" s="10">
        <f t="shared" si="0"/>
        <v>0</v>
      </c>
      <c r="F18" t="s">
        <v>32</v>
      </c>
    </row>
    <row r="19" spans="1:6" ht="14" x14ac:dyDescent="0.3">
      <c r="A19" s="26">
        <v>0</v>
      </c>
      <c r="B19" s="24" t="s">
        <v>7</v>
      </c>
      <c r="C19" s="9" t="s">
        <v>4</v>
      </c>
      <c r="D19" s="10">
        <f t="shared" si="0"/>
        <v>0</v>
      </c>
    </row>
    <row r="20" spans="1:6" ht="14" x14ac:dyDescent="0.3">
      <c r="A20" s="26">
        <v>0</v>
      </c>
      <c r="B20" s="24" t="s">
        <v>36</v>
      </c>
      <c r="C20" s="9" t="s">
        <v>4</v>
      </c>
      <c r="D20" s="10">
        <f t="shared" si="0"/>
        <v>0</v>
      </c>
    </row>
    <row r="21" spans="1:6" ht="14" x14ac:dyDescent="0.3">
      <c r="A21" s="26">
        <v>0</v>
      </c>
      <c r="B21" s="24" t="s">
        <v>54</v>
      </c>
      <c r="C21" s="9" t="s">
        <v>4</v>
      </c>
      <c r="D21" s="10">
        <f t="shared" si="0"/>
        <v>0</v>
      </c>
    </row>
    <row r="22" spans="1:6" ht="14" x14ac:dyDescent="0.3">
      <c r="A22" s="26">
        <v>0</v>
      </c>
      <c r="B22" s="24" t="s">
        <v>8</v>
      </c>
      <c r="C22" s="9" t="s">
        <v>4</v>
      </c>
      <c r="D22" s="10">
        <f t="shared" si="0"/>
        <v>0</v>
      </c>
    </row>
    <row r="23" spans="1:6" ht="14" x14ac:dyDescent="0.3">
      <c r="A23" s="26">
        <v>0</v>
      </c>
      <c r="B23" s="24" t="s">
        <v>55</v>
      </c>
      <c r="C23" s="9" t="s">
        <v>4</v>
      </c>
      <c r="D23" s="10">
        <f t="shared" ref="D23" si="1">IF(A23="","",IF(C23="week",A23*4.3333,IF(C23="4 weken",A23*1.0833,IF(C23="maand",A23*1,IF(C23="kwartaal",A23/3,IF(C23="jaar",A23/12,""))))))</f>
        <v>0</v>
      </c>
    </row>
    <row r="24" spans="1:6" ht="14" x14ac:dyDescent="0.3">
      <c r="A24" s="35"/>
      <c r="B24" s="2"/>
      <c r="C24" s="18"/>
      <c r="D24" s="36"/>
    </row>
    <row r="25" spans="1:6" ht="56.75" customHeight="1" x14ac:dyDescent="0.3">
      <c r="A25" s="6"/>
      <c r="B25" s="11" t="s">
        <v>53</v>
      </c>
      <c r="C25" s="11"/>
      <c r="D25" s="4"/>
    </row>
    <row r="26" spans="1:6" ht="14.5" thickBot="1" x14ac:dyDescent="0.35">
      <c r="A26" s="6"/>
      <c r="B26" s="7"/>
      <c r="C26" s="7"/>
      <c r="D26" s="4"/>
    </row>
    <row r="27" spans="1:6" ht="14.5" thickBot="1" x14ac:dyDescent="0.35">
      <c r="A27" s="6"/>
      <c r="B27" s="8" t="s">
        <v>9</v>
      </c>
      <c r="C27" s="8"/>
      <c r="D27" s="15">
        <f>SUM(D15:D23)</f>
        <v>0</v>
      </c>
    </row>
    <row r="28" spans="1:6" ht="14" x14ac:dyDescent="0.3">
      <c r="A28" s="6"/>
      <c r="B28" s="7"/>
      <c r="C28" s="7"/>
      <c r="D28" s="4"/>
    </row>
    <row r="29" spans="1:6" ht="14" x14ac:dyDescent="0.3">
      <c r="A29" s="6"/>
      <c r="B29" s="2"/>
      <c r="C29" s="2"/>
      <c r="D29" s="4"/>
    </row>
    <row r="30" spans="1:6" ht="39.75" customHeight="1" x14ac:dyDescent="0.3">
      <c r="A30" s="22" t="s">
        <v>34</v>
      </c>
      <c r="B30" s="5" t="s">
        <v>24</v>
      </c>
      <c r="C30" s="39" t="s">
        <v>28</v>
      </c>
      <c r="D30" s="40"/>
    </row>
    <row r="31" spans="1:6" ht="14" x14ac:dyDescent="0.3">
      <c r="A31" s="26">
        <v>0</v>
      </c>
      <c r="B31" s="24" t="s">
        <v>64</v>
      </c>
      <c r="C31" s="9" t="s">
        <v>4</v>
      </c>
      <c r="D31" s="10">
        <f>IF(A31="","",IF(C31="week",A31*4.3333,IF(C31="4 weken",A31*1.0833,IF(C31="maand",A31*1,IF(C31="kwartaal",A31/3,IF(C31="jaar",A31/12,""))))))</f>
        <v>0</v>
      </c>
    </row>
    <row r="32" spans="1:6" ht="14" x14ac:dyDescent="0.3">
      <c r="A32" s="26">
        <v>0</v>
      </c>
      <c r="B32" s="24" t="s">
        <v>36</v>
      </c>
      <c r="C32" s="9" t="s">
        <v>4</v>
      </c>
      <c r="D32" s="10">
        <f t="shared" ref="D32:D51" si="2">IF(A32="","",IF(C32="week",A32*4.3333,IF(C32="4 weken",A32*1.0833,IF(C32="maand",A32*1,IF(C32="kwartaal",A32/3,IF(C32="jaar",A32/12,""))))))</f>
        <v>0</v>
      </c>
    </row>
    <row r="33" spans="1:6" ht="14" x14ac:dyDescent="0.3">
      <c r="A33" s="26">
        <v>0</v>
      </c>
      <c r="B33" s="24" t="s">
        <v>37</v>
      </c>
      <c r="C33" s="9" t="s">
        <v>4</v>
      </c>
      <c r="D33" s="10">
        <f t="shared" si="2"/>
        <v>0</v>
      </c>
    </row>
    <row r="34" spans="1:6" ht="14" x14ac:dyDescent="0.3">
      <c r="A34" s="26">
        <v>0</v>
      </c>
      <c r="B34" s="24" t="s">
        <v>10</v>
      </c>
      <c r="C34" s="9" t="s">
        <v>4</v>
      </c>
      <c r="D34" s="10">
        <f t="shared" si="2"/>
        <v>0</v>
      </c>
    </row>
    <row r="35" spans="1:6" ht="14" x14ac:dyDescent="0.3">
      <c r="A35" s="26">
        <v>0</v>
      </c>
      <c r="B35" s="24" t="s">
        <v>50</v>
      </c>
      <c r="C35" s="9" t="s">
        <v>4</v>
      </c>
      <c r="D35" s="10">
        <f t="shared" si="2"/>
        <v>0</v>
      </c>
      <c r="F35" t="s">
        <v>51</v>
      </c>
    </row>
    <row r="36" spans="1:6" ht="14" x14ac:dyDescent="0.3">
      <c r="A36" s="6"/>
      <c r="B36" s="24" t="s">
        <v>71</v>
      </c>
      <c r="C36" s="18" t="s">
        <v>4</v>
      </c>
      <c r="D36" s="10">
        <v>175</v>
      </c>
      <c r="F36" t="s">
        <v>57</v>
      </c>
    </row>
    <row r="37" spans="1:6" ht="14.5" customHeight="1" x14ac:dyDescent="0.3">
      <c r="A37" s="6"/>
      <c r="B37" s="24" t="s">
        <v>72</v>
      </c>
      <c r="C37" s="18" t="s">
        <v>4</v>
      </c>
      <c r="D37" s="10">
        <f>IF(A$7=1,100,0)</f>
        <v>0</v>
      </c>
    </row>
    <row r="38" spans="1:6" ht="13.5" customHeight="1" x14ac:dyDescent="0.3">
      <c r="A38" s="6"/>
      <c r="B38" s="27" t="s">
        <v>74</v>
      </c>
      <c r="C38" s="18" t="s">
        <v>4</v>
      </c>
      <c r="D38" s="10">
        <f>(A$8)*60</f>
        <v>0</v>
      </c>
    </row>
    <row r="39" spans="1:6" ht="13.5" customHeight="1" x14ac:dyDescent="0.3">
      <c r="A39" s="6"/>
      <c r="B39" s="27" t="s">
        <v>58</v>
      </c>
      <c r="C39" s="18" t="s">
        <v>4</v>
      </c>
      <c r="D39" s="37">
        <f>(A$9+A$10)*60</f>
        <v>0</v>
      </c>
      <c r="F39" s="38"/>
    </row>
    <row r="40" spans="1:6" ht="13.5" customHeight="1" x14ac:dyDescent="0.3">
      <c r="A40" s="6"/>
      <c r="B40" s="24" t="s">
        <v>59</v>
      </c>
      <c r="C40" s="18" t="s">
        <v>4</v>
      </c>
      <c r="D40" s="10">
        <v>60</v>
      </c>
    </row>
    <row r="41" spans="1:6" ht="13.5" customHeight="1" x14ac:dyDescent="0.3">
      <c r="A41" s="6"/>
      <c r="B41" s="24" t="s">
        <v>60</v>
      </c>
      <c r="C41" s="18" t="s">
        <v>4</v>
      </c>
      <c r="D41" s="10">
        <f>IF(A$7=1,40,0)</f>
        <v>0</v>
      </c>
    </row>
    <row r="42" spans="1:6" ht="13.5" customHeight="1" x14ac:dyDescent="0.3">
      <c r="A42" s="6"/>
      <c r="B42" s="24" t="s">
        <v>61</v>
      </c>
      <c r="C42" s="18" t="s">
        <v>4</v>
      </c>
      <c r="D42" s="10">
        <f>IF(A$7=1,20,0)</f>
        <v>0</v>
      </c>
    </row>
    <row r="43" spans="1:6" ht="13.5" customHeight="1" x14ac:dyDescent="0.3">
      <c r="A43" s="6"/>
      <c r="B43" s="27" t="s">
        <v>73</v>
      </c>
      <c r="C43" s="18" t="s">
        <v>4</v>
      </c>
      <c r="D43" s="10">
        <f>62+31</f>
        <v>93</v>
      </c>
    </row>
    <row r="44" spans="1:6" ht="13.5" customHeight="1" x14ac:dyDescent="0.3">
      <c r="A44" s="6"/>
      <c r="B44" s="27" t="s">
        <v>62</v>
      </c>
      <c r="C44" s="18" t="s">
        <v>4</v>
      </c>
      <c r="D44" s="10">
        <f>(A$7+A$8)*62</f>
        <v>0</v>
      </c>
    </row>
    <row r="45" spans="1:6" ht="14" x14ac:dyDescent="0.3">
      <c r="A45" s="26">
        <v>0</v>
      </c>
      <c r="B45" s="24" t="s">
        <v>11</v>
      </c>
      <c r="C45" s="9" t="s">
        <v>4</v>
      </c>
      <c r="D45" s="10">
        <f t="shared" si="2"/>
        <v>0</v>
      </c>
    </row>
    <row r="46" spans="1:6" ht="14" x14ac:dyDescent="0.3">
      <c r="A46" s="26">
        <v>0</v>
      </c>
      <c r="B46" s="24" t="s">
        <v>12</v>
      </c>
      <c r="C46" s="9" t="s">
        <v>4</v>
      </c>
      <c r="D46" s="10">
        <f t="shared" si="2"/>
        <v>0</v>
      </c>
    </row>
    <row r="47" spans="1:6" ht="28" x14ac:dyDescent="0.3">
      <c r="A47" s="26">
        <v>0</v>
      </c>
      <c r="B47" s="28" t="s">
        <v>13</v>
      </c>
      <c r="C47" s="9" t="s">
        <v>4</v>
      </c>
      <c r="D47" s="10">
        <f t="shared" si="2"/>
        <v>0</v>
      </c>
    </row>
    <row r="48" spans="1:6" ht="14" x14ac:dyDescent="0.3">
      <c r="A48" s="26">
        <v>0</v>
      </c>
      <c r="B48" s="28" t="s">
        <v>21</v>
      </c>
      <c r="C48" s="9" t="s">
        <v>4</v>
      </c>
      <c r="D48" s="10">
        <f t="shared" si="2"/>
        <v>0</v>
      </c>
    </row>
    <row r="49" spans="1:6" ht="14" x14ac:dyDescent="0.3">
      <c r="A49" s="26">
        <v>0</v>
      </c>
      <c r="B49" s="28" t="s">
        <v>63</v>
      </c>
      <c r="C49" s="9" t="s">
        <v>4</v>
      </c>
      <c r="D49" s="10">
        <f t="shared" ref="D49" si="3">IF(A49="","",IF(C49="week",A49*4.3333,IF(C49="4 weken",A49*1.0833,IF(C49="maand",A49*1,IF(C49="kwartaal",A49/3,IF(C49="jaar",A49/12,""))))))</f>
        <v>0</v>
      </c>
    </row>
    <row r="50" spans="1:6" ht="15.5" customHeight="1" x14ac:dyDescent="0.3">
      <c r="A50" s="29"/>
      <c r="B50" s="28" t="s">
        <v>27</v>
      </c>
      <c r="C50" s="16" t="s">
        <v>4</v>
      </c>
      <c r="D50" s="10">
        <f>15+IF(SUM(A$7:A$10)&lt;1,0,15+18*(SUM(A$7:A$10)-1))</f>
        <v>15</v>
      </c>
      <c r="F50" t="s">
        <v>49</v>
      </c>
    </row>
    <row r="51" spans="1:6" ht="15.5" customHeight="1" x14ac:dyDescent="0.3">
      <c r="A51" s="26">
        <v>0</v>
      </c>
      <c r="B51" s="34" t="s">
        <v>52</v>
      </c>
      <c r="C51" s="9" t="s">
        <v>4</v>
      </c>
      <c r="D51" s="10">
        <f t="shared" si="2"/>
        <v>0</v>
      </c>
      <c r="F51" t="s">
        <v>69</v>
      </c>
    </row>
    <row r="52" spans="1:6" ht="14.5" thickBot="1" x14ac:dyDescent="0.35">
      <c r="A52" s="6"/>
      <c r="B52" s="2"/>
      <c r="C52" s="2"/>
      <c r="D52" s="4"/>
    </row>
    <row r="53" spans="1:6" ht="14.5" thickBot="1" x14ac:dyDescent="0.35">
      <c r="A53" s="6"/>
      <c r="B53" s="8" t="s">
        <v>14</v>
      </c>
      <c r="C53" s="8"/>
      <c r="D53" s="15">
        <f>SUM(D31:D51)</f>
        <v>343</v>
      </c>
    </row>
    <row r="54" spans="1:6" ht="14" x14ac:dyDescent="0.3">
      <c r="A54" s="2"/>
      <c r="B54" s="12"/>
      <c r="C54" s="12"/>
      <c r="D54" s="4"/>
    </row>
    <row r="55" spans="1:6" ht="14" x14ac:dyDescent="0.3">
      <c r="A55" s="6"/>
      <c r="B55" s="8" t="s">
        <v>15</v>
      </c>
      <c r="C55" s="30"/>
      <c r="D55" s="13" t="str">
        <f>IF(D27-D53&lt;=D12,"wel","niet")</f>
        <v>wel</v>
      </c>
    </row>
    <row r="56" spans="1:6" x14ac:dyDescent="0.25">
      <c r="D56" s="31"/>
    </row>
    <row r="57" spans="1:6" ht="14" x14ac:dyDescent="0.3">
      <c r="B57" s="8" t="s">
        <v>48</v>
      </c>
      <c r="D57" s="31" t="str">
        <f>IF((((D27-D53)-D12)/D12) &lt; 0,"",((D27-D53)-D12)/D12)</f>
        <v/>
      </c>
    </row>
    <row r="59" spans="1:6" hidden="1" outlineLevel="1" x14ac:dyDescent="0.25">
      <c r="B59" s="32" t="s">
        <v>42</v>
      </c>
      <c r="D59" s="33">
        <f>D12</f>
        <v>335</v>
      </c>
      <c r="E59" t="s">
        <v>38</v>
      </c>
    </row>
    <row r="60" spans="1:6" hidden="1" outlineLevel="1" x14ac:dyDescent="0.25">
      <c r="B60" s="32" t="s">
        <v>43</v>
      </c>
      <c r="D60" s="33">
        <f>D27</f>
        <v>0</v>
      </c>
      <c r="E60" t="s">
        <v>39</v>
      </c>
    </row>
    <row r="61" spans="1:6" hidden="1" outlineLevel="1" x14ac:dyDescent="0.25">
      <c r="B61" s="32" t="s">
        <v>44</v>
      </c>
      <c r="D61" s="33">
        <f>D53</f>
        <v>343</v>
      </c>
      <c r="E61" t="s">
        <v>40</v>
      </c>
    </row>
    <row r="62" spans="1:6" hidden="1" outlineLevel="1" x14ac:dyDescent="0.25">
      <c r="B62" s="32" t="s">
        <v>45</v>
      </c>
      <c r="D62" s="33">
        <f>D60-D61</f>
        <v>-343</v>
      </c>
    </row>
    <row r="63" spans="1:6" hidden="1" outlineLevel="1" x14ac:dyDescent="0.25">
      <c r="B63" s="32" t="s">
        <v>46</v>
      </c>
      <c r="D63" s="33">
        <f>D62-D59</f>
        <v>-678</v>
      </c>
    </row>
    <row r="64" spans="1:6" hidden="1" outlineLevel="1" x14ac:dyDescent="0.25">
      <c r="B64" s="32" t="s">
        <v>47</v>
      </c>
      <c r="D64" s="31">
        <f>D63/D59</f>
        <v>-2.0238805970149252</v>
      </c>
      <c r="E64" t="s">
        <v>41</v>
      </c>
    </row>
    <row r="65" collapsed="1" x14ac:dyDescent="0.25"/>
  </sheetData>
  <sheetProtection selectLockedCells="1" selectUnlockedCells="1"/>
  <mergeCells count="2">
    <mergeCell ref="C14:D14"/>
    <mergeCell ref="C30:D30"/>
  </mergeCells>
  <pageMargins left="0.74791666666666667" right="0.74791666666666667" top="0.98402777777777772" bottom="0.98402777777777772" header="0.51180555555555551" footer="0.51180555555555551"/>
  <pageSetup paperSize="9" scale="72" firstPageNumber="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eriode fout - kies uit lijst via selectie-pijltje" promptTitle="Betaal-periode" prompt="Geef betalingsperiode waar bedrag op slaat (wordt omgerekent naar maand)" xr:uid="{913AAF44-AA95-4265-BE08-0335B31E086F}">
          <x14:formula1>
            <xm:f>Blad2!$A$1:$A$5</xm:f>
          </x14:formula1>
          <xm:sqref>C15:C24 C31:C51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4" sqref="A4"/>
    </sheetView>
  </sheetViews>
  <sheetFormatPr defaultColWidth="8.81640625" defaultRowHeight="12.5" x14ac:dyDescent="0.25"/>
  <sheetData>
    <row r="1" spans="1:1" x14ac:dyDescent="0.25">
      <c r="A1" t="s">
        <v>4</v>
      </c>
    </row>
    <row r="2" spans="1:1" x14ac:dyDescent="0.25">
      <c r="A2" t="s">
        <v>17</v>
      </c>
    </row>
    <row r="3" spans="1:1" x14ac:dyDescent="0.25">
      <c r="A3" t="s">
        <v>16</v>
      </c>
    </row>
    <row r="4" spans="1:1" x14ac:dyDescent="0.25">
      <c r="A4" t="s">
        <v>18</v>
      </c>
    </row>
    <row r="5" spans="1:1" x14ac:dyDescent="0.25">
      <c r="A5" t="s">
        <v>19</v>
      </c>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1640625" defaultRowHeight="12.5" x14ac:dyDescent="0.25"/>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09F4F7C7D8C2499D74688F83182B4F" ma:contentTypeVersion="13" ma:contentTypeDescription="Create a new document." ma:contentTypeScope="" ma:versionID="87c55c06995819b142ef66e7e44669b2">
  <xsd:schema xmlns:xsd="http://www.w3.org/2001/XMLSchema" xmlns:xs="http://www.w3.org/2001/XMLSchema" xmlns:p="http://schemas.microsoft.com/office/2006/metadata/properties" xmlns:ns3="045f076a-6a06-41a6-a064-ae3ca3fc0587" xmlns:ns4="b6cc30e0-c8e8-4534-a11b-a956cf09238e" targetNamespace="http://schemas.microsoft.com/office/2006/metadata/properties" ma:root="true" ma:fieldsID="5ea9b770c8377559f9a09bbfd319696a" ns3:_="" ns4:_="">
    <xsd:import namespace="045f076a-6a06-41a6-a064-ae3ca3fc0587"/>
    <xsd:import namespace="b6cc30e0-c8e8-4534-a11b-a956cf09238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f076a-6a06-41a6-a064-ae3ca3fc058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cc30e0-c8e8-4534-a11b-a956cf09238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7361A0-25B4-4537-8622-9AFF1DEBEFD7}">
  <ds:schemaRefs>
    <ds:schemaRef ds:uri="http://schemas.microsoft.com/office/infopath/2007/PartnerControls"/>
    <ds:schemaRef ds:uri="http://schemas.openxmlformats.org/package/2006/metadata/core-properties"/>
    <ds:schemaRef ds:uri="http://schemas.microsoft.com/office/2006/documentManagement/types"/>
    <ds:schemaRef ds:uri="b6cc30e0-c8e8-4534-a11b-a956cf09238e"/>
    <ds:schemaRef ds:uri="http://purl.org/dc/terms/"/>
    <ds:schemaRef ds:uri="http://purl.org/dc/elements/1.1/"/>
    <ds:schemaRef ds:uri="http://purl.org/dc/dcmitype/"/>
    <ds:schemaRef ds:uri="045f076a-6a06-41a6-a064-ae3ca3fc058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0BEDF1-117D-4422-B73D-D1AA362AF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f076a-6a06-41a6-a064-ae3ca3fc0587"/>
    <ds:schemaRef ds:uri="b6cc30e0-c8e8-4534-a11b-a956cf092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F18920-E2A9-476D-B34D-3858F1F9D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Stellingwerff, Roeland</dc:creator>
  <cp:lastModifiedBy>Anne Alles</cp:lastModifiedBy>
  <cp:lastPrinted>2023-12-06T08:31:46Z</cp:lastPrinted>
  <dcterms:created xsi:type="dcterms:W3CDTF">2018-01-24T15:23:42Z</dcterms:created>
  <dcterms:modified xsi:type="dcterms:W3CDTF">2026-02-28T09:25:30Z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0x0101000609F4F7C7D8C2499D74688F83182B4F</vt:lpwstr>
  </property>
</Properties>
</file>